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xl/queryTables/queryTable7.xml" ContentType="application/vnd.openxmlformats-officedocument.spreadsheetml.queryTable+xml"/>
  <Override PartName="/xl/queryTables/queryTable8.xml" ContentType="application/vnd.openxmlformats-officedocument.spreadsheetml.queryTable+xml"/>
  <Override PartName="/xl/queryTables/queryTable9.xml" ContentType="application/vnd.openxmlformats-officedocument.spreadsheetml.queryTable+xml"/>
  <Override PartName="/xl/queryTables/queryTable10.xml" ContentType="application/vnd.openxmlformats-officedocument.spreadsheetml.queryTable+xml"/>
  <Override PartName="/xl/queryTables/queryTable11.xml" ContentType="application/vnd.openxmlformats-officedocument.spreadsheetml.queryTable+xml"/>
  <Override PartName="/xl/queryTables/queryTable12.xml" ContentType="application/vnd.openxmlformats-officedocument.spreadsheetml.queryTable+xml"/>
  <Override PartName="/xl/queryTables/queryTable13.xml" ContentType="application/vnd.openxmlformats-officedocument.spreadsheetml.queryTable+xml"/>
  <Override PartName="/xl/queryTables/queryTable14.xml" ContentType="application/vnd.openxmlformats-officedocument.spreadsheetml.queryTable+xml"/>
  <Override PartName="/xl/queryTables/queryTable15.xml" ContentType="application/vnd.openxmlformats-officedocument.spreadsheetml.queryTable+xml"/>
  <Override PartName="/xl/queryTables/queryTable16.xml" ContentType="application/vnd.openxmlformats-officedocument.spreadsheetml.queryTable+xml"/>
  <Override PartName="/xl/queryTables/queryTable17.xml" ContentType="application/vnd.openxmlformats-officedocument.spreadsheetml.queryTable+xml"/>
  <Override PartName="/xl/queryTables/queryTable18.xml" ContentType="application/vnd.openxmlformats-officedocument.spreadsheetml.queryTable+xml"/>
  <Override PartName="/xl/queryTables/queryTable19.xml" ContentType="application/vnd.openxmlformats-officedocument.spreadsheetml.queryTable+xml"/>
  <Override PartName="/xl/queryTables/queryTable20.xml" ContentType="application/vnd.openxmlformats-officedocument.spreadsheetml.queryTable+xml"/>
  <Override PartName="/xl/queryTables/queryTable21.xml" ContentType="application/vnd.openxmlformats-officedocument.spreadsheetml.queryTable+xml"/>
  <Override PartName="/xl/queryTables/queryTable22.xml" ContentType="application/vnd.openxmlformats-officedocument.spreadsheetml.queryTable+xml"/>
  <Override PartName="/xl/queryTables/queryTable23.xml" ContentType="application/vnd.openxmlformats-officedocument.spreadsheetml.queryTable+xml"/>
  <Override PartName="/xl/queryTables/queryTable24.xml" ContentType="application/vnd.openxmlformats-officedocument.spreadsheetml.queryTable+xml"/>
  <Override PartName="/xl/queryTables/queryTable25.xml" ContentType="application/vnd.openxmlformats-officedocument.spreadsheetml.queryTable+xml"/>
  <Override PartName="/xl/queryTables/queryTable26.xml" ContentType="application/vnd.openxmlformats-officedocument.spreadsheetml.queryTable+xml"/>
  <Override PartName="/xl/queryTables/queryTable27.xml" ContentType="application/vnd.openxmlformats-officedocument.spreadsheetml.queryTable+xml"/>
  <Override PartName="/xl/queryTables/queryTable28.xml" ContentType="application/vnd.openxmlformats-officedocument.spreadsheetml.queryTable+xml"/>
  <Override PartName="/xl/queryTables/queryTable29.xml" ContentType="application/vnd.openxmlformats-officedocument.spreadsheetml.queryTable+xml"/>
  <Override PartName="/xl/queryTables/queryTable30.xml" ContentType="application/vnd.openxmlformats-officedocument.spreadsheetml.queryTable+xml"/>
  <Override PartName="/xl/queryTables/queryTable31.xml" ContentType="application/vnd.openxmlformats-officedocument.spreadsheetml.queryTable+xml"/>
  <Override PartName="/xl/queryTables/queryTable32.xml" ContentType="application/vnd.openxmlformats-officedocument.spreadsheetml.queryTable+xml"/>
  <Override PartName="/xl/queryTables/queryTable33.xml" ContentType="application/vnd.openxmlformats-officedocument.spreadsheetml.queryTable+xml"/>
  <Override PartName="/xl/queryTables/queryTable34.xml" ContentType="application/vnd.openxmlformats-officedocument.spreadsheetml.queryTable+xml"/>
  <Override PartName="/xl/queryTables/queryTable35.xml" ContentType="application/vnd.openxmlformats-officedocument.spreadsheetml.queryTable+xml"/>
  <Override PartName="/xl/queryTables/queryTable36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sgens_01\sciebo\02 projects\01_MVA\08 Webseite\04 Excel example\englisch\"/>
    </mc:Choice>
  </mc:AlternateContent>
  <bookViews>
    <workbookView xWindow="0" yWindow="0" windowWidth="38400" windowHeight="16800"/>
  </bookViews>
  <sheets>
    <sheet name="disclaimer" sheetId="48" r:id="rId1"/>
    <sheet name="table of content" sheetId="49" r:id="rId2"/>
    <sheet name="statistical basic concept" sheetId="47" r:id="rId3"/>
    <sheet name="outlier &amp; missing values" sheetId="50" r:id="rId4"/>
  </sheets>
  <definedNames>
    <definedName name="_xlnm.Print_Area" localSheetId="3">'outlier &amp; missing values'!$A$1:$E$29</definedName>
    <definedName name="MAFOBU" localSheetId="3">'outlier &amp; missing values'!#REF!</definedName>
    <definedName name="MAFOBU_1" localSheetId="3">'outlier &amp; missing values'!#REF!</definedName>
    <definedName name="MAFOBU_10" localSheetId="3">'outlier &amp; missing values'!$B$33:$D$52</definedName>
    <definedName name="MAFOBU_10" localSheetId="2">'statistical basic concept'!$B$34:$D$38</definedName>
    <definedName name="MAFOBU_11" localSheetId="3">'outlier &amp; missing values'!$B$33:$D$52</definedName>
    <definedName name="MAFOBU_11" localSheetId="2">'statistical basic concept'!$B$34:$D$38</definedName>
    <definedName name="MAFOBU_12" localSheetId="3">'outlier &amp; missing values'!#REF!</definedName>
    <definedName name="MAFOBU_12" localSheetId="2">'statistical basic concept'!#REF!</definedName>
    <definedName name="MAFOBU_13" localSheetId="3">'outlier &amp; missing values'!#REF!</definedName>
    <definedName name="MAFOBU_13" localSheetId="2">'statistical basic concept'!#REF!</definedName>
    <definedName name="MAFOBU_14" localSheetId="3">'outlier &amp; missing values'!#REF!</definedName>
    <definedName name="MAFOBU_14" localSheetId="2">'statistical basic concept'!#REF!</definedName>
    <definedName name="MAFOBU_15" localSheetId="3">'outlier &amp; missing values'!#REF!</definedName>
    <definedName name="MAFOBU_15" localSheetId="2">'statistical basic concept'!#REF!</definedName>
    <definedName name="MAFOBU_16" localSheetId="2">'statistical basic concept'!$B$14:$C$18</definedName>
    <definedName name="MAFOBU_17" localSheetId="2">'statistical basic concept'!$B$14:$C$18</definedName>
    <definedName name="MAFOBU_18" localSheetId="2">'statistical basic concept'!$B$14:$C$18</definedName>
    <definedName name="MAFOBU_19" localSheetId="2">'statistical basic concept'!$B$14:$C$18</definedName>
    <definedName name="MAFOBU_2" localSheetId="3">'outlier &amp; missing values'!#REF!</definedName>
    <definedName name="MAFOBU_20" localSheetId="2">'statistical basic concept'!$B$22:$C$26</definedName>
    <definedName name="MAFOBU_21" localSheetId="2">'statistical basic concept'!$B$22:$C$26</definedName>
    <definedName name="MAFOBU_22" localSheetId="2">'statistical basic concept'!$B$22:$C$26</definedName>
    <definedName name="MAFOBU_23" localSheetId="2">'statistical basic concept'!$B$22:$C$26</definedName>
    <definedName name="MAFOBU_24" localSheetId="2">'statistical basic concept'!$G$14:$I$18</definedName>
    <definedName name="MAFOBU_25" localSheetId="2">'statistical basic concept'!$G$14:$I$18</definedName>
    <definedName name="MAFOBU_26" localSheetId="2">'statistical basic concept'!$G$14:$I$18</definedName>
    <definedName name="MAFOBU_27" localSheetId="2">'statistical basic concept'!$G$14:$I$18</definedName>
    <definedName name="MAFOBU_28" localSheetId="2">'statistical basic concept'!$G$34:$I$38</definedName>
    <definedName name="MAFOBU_29" localSheetId="2">'statistical basic concept'!$G$34:$I$38</definedName>
    <definedName name="MAFOBU_3" localSheetId="3">'outlier &amp; missing values'!#REF!</definedName>
    <definedName name="MAFOBU_30" localSheetId="2">'statistical basic concept'!$G$34:$I$38</definedName>
    <definedName name="MAFOBU_31" localSheetId="2">'statistical basic concept'!$G$34:$I$38</definedName>
    <definedName name="MAFOBU_32" localSheetId="2">'statistical basic concept'!$G$34:$I$38</definedName>
    <definedName name="MAFOBU_33" localSheetId="2">'statistical basic concept'!$G$34:$I$38</definedName>
    <definedName name="MAFOBU_34" localSheetId="2">'statistical basic concept'!$G$34:$I$38</definedName>
    <definedName name="MAFOBU_35" localSheetId="2">'statistical basic concept'!$G$34:$I$38</definedName>
    <definedName name="MAFOBU_4" localSheetId="3">'outlier &amp; missing values'!$B$3:$D$22</definedName>
    <definedName name="MAFOBU_4" localSheetId="2">'statistical basic concept'!$B$4:$C$8</definedName>
    <definedName name="MAFOBU_5" localSheetId="3">'outlier &amp; missing values'!$B$3:$D$22</definedName>
    <definedName name="MAFOBU_5" localSheetId="2">'statistical basic concept'!$B$4:$C$8</definedName>
    <definedName name="MAFOBU_6" localSheetId="3">'outlier &amp; missing values'!$B$3:$D$22</definedName>
    <definedName name="MAFOBU_6" localSheetId="2">'statistical basic concept'!$B$4:$C$8</definedName>
    <definedName name="MAFOBU_7" localSheetId="3">'outlier &amp; missing values'!$B$3:$D$22</definedName>
    <definedName name="MAFOBU_7" localSheetId="2">'statistical basic concept'!$B$4:$C$8</definedName>
    <definedName name="MAFOBU_8" localSheetId="3">'outlier &amp; missing values'!$B$33:$D$52</definedName>
    <definedName name="MAFOBU_8" localSheetId="2">'statistical basic concept'!$B$34:$D$38</definedName>
    <definedName name="MAFOBU_9" localSheetId="3">'outlier &amp; missing values'!$B$33:$D$52</definedName>
    <definedName name="MAFOBU_9" localSheetId="2">'statistical basic concept'!$B$34:$D$38</definedName>
  </definedNames>
  <calcPr calcId="162913"/>
</workbook>
</file>

<file path=xl/calcChain.xml><?xml version="1.0" encoding="utf-8"?>
<calcChain xmlns="http://schemas.openxmlformats.org/spreadsheetml/2006/main">
  <c r="C23" i="50" l="1"/>
  <c r="B23" i="50"/>
  <c r="D28" i="47"/>
  <c r="D30" i="47"/>
  <c r="D10" i="47"/>
  <c r="D22" i="47" s="1"/>
  <c r="D9" i="47"/>
  <c r="C30" i="47"/>
  <c r="B30" i="47"/>
  <c r="C28" i="47"/>
  <c r="B28" i="47"/>
  <c r="C10" i="47"/>
  <c r="C14" i="47" s="1"/>
  <c r="C9" i="47"/>
  <c r="B9" i="47"/>
  <c r="B10" i="47" s="1"/>
  <c r="B18" i="47" s="1"/>
  <c r="G18" i="47" l="1"/>
  <c r="D15" i="47"/>
  <c r="D14" i="47"/>
  <c r="I14" i="47" s="1"/>
  <c r="D18" i="47"/>
  <c r="H18" i="47" s="1"/>
  <c r="D23" i="47"/>
  <c r="D16" i="47"/>
  <c r="D25" i="47"/>
  <c r="D24" i="47"/>
  <c r="D17" i="47"/>
  <c r="D26" i="47"/>
  <c r="B17" i="47"/>
  <c r="B24" i="47"/>
  <c r="B23" i="47"/>
  <c r="C25" i="47"/>
  <c r="B22" i="47"/>
  <c r="B26" i="47"/>
  <c r="C23" i="47"/>
  <c r="C17" i="47"/>
  <c r="I17" i="47" s="1"/>
  <c r="C24" i="47"/>
  <c r="B25" i="47"/>
  <c r="C26" i="47"/>
  <c r="C22" i="47"/>
  <c r="B16" i="47"/>
  <c r="C16" i="47"/>
  <c r="B14" i="47"/>
  <c r="B15" i="47"/>
  <c r="C15" i="47"/>
  <c r="C18" i="47"/>
  <c r="I18" i="47" s="1"/>
  <c r="H15" i="47" l="1"/>
  <c r="G15" i="47"/>
  <c r="H14" i="47"/>
  <c r="H19" i="47" s="1"/>
  <c r="H20" i="47" s="1"/>
  <c r="G14" i="47"/>
  <c r="I16" i="47"/>
  <c r="I15" i="47"/>
  <c r="I19" i="47" s="1"/>
  <c r="I20" i="47" s="1"/>
  <c r="H16" i="47"/>
  <c r="G16" i="47"/>
  <c r="G17" i="47"/>
  <c r="H17" i="47"/>
  <c r="D27" i="47"/>
  <c r="D29" i="47" s="1"/>
  <c r="D35" i="47" s="1"/>
  <c r="C27" i="47"/>
  <c r="C29" i="47" s="1"/>
  <c r="C34" i="47" s="1"/>
  <c r="B27" i="47"/>
  <c r="B29" i="47" s="1"/>
  <c r="B38" i="47" s="1"/>
  <c r="G19" i="47" l="1"/>
  <c r="G20" i="47" s="1"/>
  <c r="G38" i="47"/>
  <c r="C38" i="47"/>
  <c r="D34" i="47"/>
  <c r="D41" i="47" s="1"/>
  <c r="D37" i="47"/>
  <c r="D40" i="47" s="1"/>
  <c r="B37" i="47"/>
  <c r="D36" i="47"/>
  <c r="D38" i="47"/>
  <c r="H38" i="47" s="1"/>
  <c r="B34" i="47"/>
  <c r="B36" i="47"/>
  <c r="C37" i="47"/>
  <c r="C36" i="47"/>
  <c r="I36" i="47" s="1"/>
  <c r="C35" i="47"/>
  <c r="C41" i="47" s="1"/>
  <c r="B35" i="47"/>
  <c r="C28" i="50"/>
  <c r="B28" i="50"/>
  <c r="C26" i="50"/>
  <c r="B26" i="50"/>
  <c r="C24" i="50"/>
  <c r="B24" i="50"/>
  <c r="H34" i="47" l="1"/>
  <c r="B41" i="47"/>
  <c r="G34" i="47"/>
  <c r="I37" i="47"/>
  <c r="I38" i="47"/>
  <c r="C40" i="47"/>
  <c r="I35" i="47"/>
  <c r="B40" i="47"/>
  <c r="G35" i="47"/>
  <c r="H35" i="47"/>
  <c r="H36" i="47"/>
  <c r="G36" i="47"/>
  <c r="H37" i="47"/>
  <c r="G37" i="47"/>
  <c r="I34" i="47"/>
  <c r="B25" i="50"/>
  <c r="C25" i="50"/>
  <c r="C27" i="50" s="1"/>
  <c r="C44" i="50" s="1"/>
  <c r="B42" i="47"/>
  <c r="C39" i="47"/>
  <c r="D42" i="47"/>
  <c r="C42" i="47"/>
  <c r="D39" i="47"/>
  <c r="B39" i="47"/>
  <c r="B27" i="50"/>
  <c r="B50" i="50" s="1"/>
  <c r="G39" i="47" l="1"/>
  <c r="G40" i="47" s="1"/>
  <c r="L36" i="47" s="1"/>
  <c r="I39" i="47"/>
  <c r="I40" i="47" s="1"/>
  <c r="M37" i="47" s="1"/>
  <c r="H39" i="47"/>
  <c r="H40" i="47" s="1"/>
  <c r="L37" i="47" s="1"/>
  <c r="C50" i="50"/>
  <c r="B47" i="50"/>
  <c r="B48" i="50"/>
  <c r="C49" i="50"/>
  <c r="C47" i="50"/>
  <c r="B46" i="50"/>
  <c r="C48" i="50"/>
  <c r="B45" i="50"/>
  <c r="C45" i="50"/>
  <c r="C46" i="50"/>
  <c r="B51" i="50"/>
  <c r="B52" i="50"/>
  <c r="B44" i="50"/>
  <c r="C51" i="50"/>
  <c r="C52" i="50"/>
  <c r="B49" i="50"/>
  <c r="C40" i="50"/>
  <c r="C36" i="50"/>
  <c r="C43" i="50"/>
  <c r="C39" i="50"/>
  <c r="C35" i="50"/>
  <c r="C42" i="50"/>
  <c r="C38" i="50"/>
  <c r="C34" i="50"/>
  <c r="C41" i="50"/>
  <c r="C37" i="50"/>
  <c r="C33" i="50"/>
  <c r="B33" i="50"/>
  <c r="B38" i="50"/>
  <c r="B43" i="50"/>
  <c r="B34" i="50"/>
  <c r="B39" i="50"/>
  <c r="B41" i="50"/>
  <c r="B35" i="50"/>
  <c r="B37" i="50"/>
  <c r="B42" i="50"/>
  <c r="B36" i="50"/>
  <c r="B40" i="50"/>
  <c r="C54" i="50" l="1"/>
  <c r="C55" i="50"/>
  <c r="C53" i="50"/>
  <c r="B54" i="50"/>
  <c r="B53" i="50"/>
  <c r="B55" i="50"/>
</calcChain>
</file>

<file path=xl/connections.xml><?xml version="1.0" encoding="utf-8"?>
<connections xmlns="http://schemas.openxmlformats.org/spreadsheetml/2006/main">
  <connection id="1" name="MAFOBU111112" type="6" refreshedVersion="2" background="1" saveData="1">
    <textPr codePage="1148" firstRow="5" sourceFile="E:\!S&amp;T\Daten\MAFOBU.TAB" delimited="0" decimal="," thousands=".">
      <textFields count="5">
        <textField/>
        <textField position="12"/>
        <textField position="24"/>
        <textField position="36"/>
        <textField position="48"/>
      </textFields>
    </textPr>
  </connection>
  <connection id="2" name="MAFOBU1111122" type="6" refreshedVersion="2" background="1" saveData="1">
    <textPr codePage="1148" firstRow="5" sourceFile="E:\!S&amp;T\Daten\MAFOBU.TAB" delimited="0" decimal="," thousands=".">
      <textFields count="5">
        <textField/>
        <textField position="12"/>
        <textField position="24"/>
        <textField position="36"/>
        <textField position="48"/>
      </textFields>
    </textPr>
  </connection>
  <connection id="3" name="MAFOBU11111221" type="6" refreshedVersion="2" background="1" saveData="1">
    <textPr codePage="1148" firstRow="5" sourceFile="E:\!S&amp;T\Daten\MAFOBU.TAB" delimited="0" decimal="," thousands=".">
      <textFields count="5">
        <textField/>
        <textField position="12"/>
        <textField position="24"/>
        <textField position="36"/>
        <textField position="48"/>
      </textFields>
    </textPr>
  </connection>
  <connection id="4" name="MAFOBU111112211" type="6" refreshedVersion="2" background="1" saveData="1">
    <textPr codePage="1148" firstRow="5" sourceFile="E:\!S&amp;T\Daten\MAFOBU.TAB" delimited="0" decimal="," thousands=".">
      <textFields count="5">
        <textField/>
        <textField position="12"/>
        <textField position="24"/>
        <textField position="36"/>
        <textField position="48"/>
      </textFields>
    </textPr>
  </connection>
  <connection id="5" name="MAFOBU111112212" type="6" refreshedVersion="2" background="1" saveData="1">
    <textPr codePage="1148" firstRow="5" sourceFile="E:\!S&amp;T\Daten\MAFOBU.TAB" delimited="0" decimal="," thousands=".">
      <textFields count="5">
        <textField/>
        <textField position="12"/>
        <textField position="24"/>
        <textField position="36"/>
        <textField position="48"/>
      </textFields>
    </textPr>
  </connection>
  <connection id="6" name="MAFOBU11112" type="6" refreshedVersion="2" background="1" saveData="1">
    <textPr codePage="1148" firstRow="5" sourceFile="E:\!S&amp;T\Daten\MAFOBU.TAB" delimited="0" decimal="," thousands=".">
      <textFields count="5">
        <textField/>
        <textField position="12"/>
        <textField position="24"/>
        <textField position="36"/>
        <textField position="48"/>
      </textFields>
    </textPr>
  </connection>
  <connection id="7" name="MAFOBU111121" type="6" refreshedVersion="2" background="1" saveData="1">
    <textPr codePage="1148" firstRow="5" sourceFile="E:\!S&amp;T\Daten\MAFOBU.TAB" delimited="0" decimal="," thousands=".">
      <textFields count="5">
        <textField/>
        <textField position="12"/>
        <textField position="24"/>
        <textField position="36"/>
        <textField position="48"/>
      </textFields>
    </textPr>
  </connection>
  <connection id="8" name="MAFOBU1111211" type="6" refreshedVersion="2" background="1" saveData="1">
    <textPr codePage="1148" firstRow="5" sourceFile="E:\!S&amp;T\Daten\MAFOBU.TAB" delimited="0" decimal="," thousands=".">
      <textFields count="5">
        <textField/>
        <textField position="12"/>
        <textField position="24"/>
        <textField position="36"/>
        <textField position="48"/>
      </textFields>
    </textPr>
  </connection>
  <connection id="9" name="MAFOBU11113" type="6" refreshedVersion="2" background="1" saveData="1">
    <textPr codePage="1148" firstRow="5" sourceFile="E:\!S&amp;T\Daten\MAFOBU.TAB" delimited="0" decimal="," thousands=".">
      <textFields count="5">
        <textField/>
        <textField position="12"/>
        <textField position="24"/>
        <textField position="36"/>
        <textField position="48"/>
      </textFields>
    </textPr>
  </connection>
  <connection id="10" name="MAFOBU11121112" type="6" refreshedVersion="2" background="1" saveData="1">
    <textPr codePage="1148" firstRow="5" sourceFile="E:\!S&amp;T\Daten\MAFOBU.TAB" delimited="0" decimal="," thousands=".">
      <textFields count="5">
        <textField/>
        <textField position="12"/>
        <textField position="24"/>
        <textField position="36"/>
        <textField position="48"/>
      </textFields>
    </textPr>
  </connection>
  <connection id="11" name="MAFOBU111211122" type="6" refreshedVersion="2" background="1" saveData="1">
    <textPr codePage="1148" firstRow="5" sourceFile="E:\!S&amp;T\Daten\MAFOBU.TAB" delimited="0" decimal="," thousands=".">
      <textFields count="5">
        <textField/>
        <textField position="12"/>
        <textField position="24"/>
        <textField position="36"/>
        <textField position="48"/>
      </textFields>
    </textPr>
  </connection>
  <connection id="12" name="MAFOBU1112111221" type="6" refreshedVersion="2" background="1" saveData="1">
    <textPr codePage="1148" firstRow="5" sourceFile="E:\!S&amp;T\Daten\MAFOBU.TAB" delimited="0" decimal="," thousands=".">
      <textFields count="5">
        <textField/>
        <textField position="12"/>
        <textField position="24"/>
        <textField position="36"/>
        <textField position="48"/>
      </textFields>
    </textPr>
  </connection>
  <connection id="13" name="MAFOBU11121112211" type="6" refreshedVersion="2" background="1" saveData="1">
    <textPr codePage="1148" firstRow="5" sourceFile="E:\!S&amp;T\Daten\MAFOBU.TAB" delimited="0" decimal="," thousands=".">
      <textFields count="5">
        <textField/>
        <textField position="12"/>
        <textField position="24"/>
        <textField position="36"/>
        <textField position="48"/>
      </textFields>
    </textPr>
  </connection>
  <connection id="14" name="MAFOBU11121112212" type="6" refreshedVersion="2" background="1" saveData="1">
    <textPr codePage="1148" firstRow="5" sourceFile="E:\!S&amp;T\Daten\MAFOBU.TAB" delimited="0" decimal="," thousands=".">
      <textFields count="5">
        <textField/>
        <textField position="12"/>
        <textField position="24"/>
        <textField position="36"/>
        <textField position="48"/>
      </textFields>
    </textPr>
  </connection>
  <connection id="15" name="MAFOBU1112112" type="6" refreshedVersion="2" background="1" saveData="1">
    <textPr codePage="1148" firstRow="5" sourceFile="E:\!S&amp;T\Daten\MAFOBU.TAB" delimited="0" decimal="," thousands=".">
      <textFields count="5">
        <textField/>
        <textField position="12"/>
        <textField position="24"/>
        <textField position="36"/>
        <textField position="48"/>
      </textFields>
    </textPr>
  </connection>
  <connection id="16" name="MAFOBU11121121" type="6" refreshedVersion="2" background="1" saveData="1">
    <textPr codePage="1148" firstRow="5" sourceFile="E:\!S&amp;T\Daten\MAFOBU.TAB" delimited="0" decimal="," thousands=".">
      <textFields count="5">
        <textField/>
        <textField position="12"/>
        <textField position="24"/>
        <textField position="36"/>
        <textField position="48"/>
      </textFields>
    </textPr>
  </connection>
  <connection id="17" name="MAFOBU111211211" type="6" refreshedVersion="2" background="1" saveData="1">
    <textPr codePage="1148" firstRow="5" sourceFile="E:\!S&amp;T\Daten\MAFOBU.TAB" delimited="0" decimal="," thousands=".">
      <textFields count="5">
        <textField/>
        <textField position="12"/>
        <textField position="24"/>
        <textField position="36"/>
        <textField position="48"/>
      </textFields>
    </textPr>
  </connection>
  <connection id="18" name="MAFOBU1112113" type="6" refreshedVersion="2" background="1" saveData="1">
    <textPr codePage="1148" firstRow="5" sourceFile="E:\!S&amp;T\Daten\MAFOBU.TAB" delimited="0" decimal="," thousands=".">
      <textFields count="5">
        <textField/>
        <textField position="12"/>
        <textField position="24"/>
        <textField position="36"/>
        <textField position="48"/>
      </textFields>
    </textPr>
  </connection>
  <connection id="19" name="MAFOBU121112" type="6" refreshedVersion="2" background="1" saveData="1">
    <textPr codePage="1148" firstRow="5" sourceFile="E:\!S&amp;T\Daten\MAFOBU.TAB" delimited="0" decimal="," thousands=".">
      <textFields count="5">
        <textField/>
        <textField position="12"/>
        <textField position="24"/>
        <textField position="36"/>
        <textField position="48"/>
      </textFields>
    </textPr>
  </connection>
  <connection id="20" name="MAFOBU1211122" type="6" refreshedVersion="2" background="1" saveData="1">
    <textPr codePage="1148" firstRow="5" sourceFile="E:\!S&amp;T\Daten\MAFOBU.TAB" delimited="0" decimal="," thousands=".">
      <textFields count="5">
        <textField/>
        <textField position="12"/>
        <textField position="24"/>
        <textField position="36"/>
        <textField position="48"/>
      </textFields>
    </textPr>
  </connection>
  <connection id="21" name="MAFOBU12111221" type="6" refreshedVersion="2" background="1" saveData="1">
    <textPr codePage="1148" firstRow="5" sourceFile="E:\!S&amp;T\Daten\MAFOBU.TAB" delimited="0" decimal="," thousands=".">
      <textFields count="5">
        <textField/>
        <textField position="12"/>
        <textField position="24"/>
        <textField position="36"/>
        <textField position="48"/>
      </textFields>
    </textPr>
  </connection>
  <connection id="22" name="MAFOBU121112211" type="6" refreshedVersion="2" background="1" saveData="1">
    <textPr codePage="1148" firstRow="5" sourceFile="E:\!S&amp;T\Daten\MAFOBU.TAB" delimited="0" decimal="," thousands=".">
      <textFields count="5">
        <textField/>
        <textField position="12"/>
        <textField position="24"/>
        <textField position="36"/>
        <textField position="48"/>
      </textFields>
    </textPr>
  </connection>
  <connection id="23" name="MAFOBU121112212" type="6" refreshedVersion="2" background="1" saveData="1">
    <textPr codePage="1148" firstRow="5" sourceFile="E:\!S&amp;T\Daten\MAFOBU.TAB" delimited="0" decimal="," thousands=".">
      <textFields count="5">
        <textField/>
        <textField position="12"/>
        <textField position="24"/>
        <textField position="36"/>
        <textField position="48"/>
      </textFields>
    </textPr>
  </connection>
  <connection id="24" name="MAFOBU12112" type="6" refreshedVersion="2" background="1" saveData="1">
    <textPr codePage="1148" firstRow="5" sourceFile="E:\!S&amp;T\Daten\MAFOBU.TAB" delimited="0" decimal="," thousands=".">
      <textFields count="5">
        <textField/>
        <textField position="12"/>
        <textField position="24"/>
        <textField position="36"/>
        <textField position="48"/>
      </textFields>
    </textPr>
  </connection>
  <connection id="25" name="MAFOBU121121" type="6" refreshedVersion="2" background="1" saveData="1">
    <textPr codePage="1148" firstRow="5" sourceFile="E:\!S&amp;T\Daten\MAFOBU.TAB" delimited="0" decimal="," thousands=".">
      <textFields count="5">
        <textField/>
        <textField position="12"/>
        <textField position="24"/>
        <textField position="36"/>
        <textField position="48"/>
      </textFields>
    </textPr>
  </connection>
  <connection id="26" name="MAFOBU1211211" type="6" refreshedVersion="2" background="1" saveData="1">
    <textPr codePage="1148" firstRow="5" sourceFile="E:\!S&amp;T\Daten\MAFOBU.TAB" delimited="0" decimal="," thousands=".">
      <textFields count="5">
        <textField/>
        <textField position="12"/>
        <textField position="24"/>
        <textField position="36"/>
        <textField position="48"/>
      </textFields>
    </textPr>
  </connection>
  <connection id="27" name="MAFOBU12113" type="6" refreshedVersion="2" background="1" saveData="1">
    <textPr codePage="1148" firstRow="5" sourceFile="E:\!S&amp;T\Daten\MAFOBU.TAB" delimited="0" decimal="," thousands=".">
      <textFields count="5">
        <textField/>
        <textField position="12"/>
        <textField position="24"/>
        <textField position="36"/>
        <textField position="48"/>
      </textFields>
    </textPr>
  </connection>
  <connection id="28" name="MAFOBU12121112" type="6" refreshedVersion="2" background="1" saveData="1">
    <textPr codePage="1148" firstRow="5" sourceFile="E:\!S&amp;T\Daten\MAFOBU.TAB" delimited="0" decimal="," thousands=".">
      <textFields count="5">
        <textField/>
        <textField position="12"/>
        <textField position="24"/>
        <textField position="36"/>
        <textField position="48"/>
      </textFields>
    </textPr>
  </connection>
  <connection id="29" name="MAFOBU121211122" type="6" refreshedVersion="2" background="1" saveData="1">
    <textPr codePage="1148" firstRow="5" sourceFile="E:\!S&amp;T\Daten\MAFOBU.TAB" delimited="0" decimal="," thousands=".">
      <textFields count="5">
        <textField/>
        <textField position="12"/>
        <textField position="24"/>
        <textField position="36"/>
        <textField position="48"/>
      </textFields>
    </textPr>
  </connection>
  <connection id="30" name="MAFOBU1212111221" type="6" refreshedVersion="2" background="1" saveData="1">
    <textPr codePage="1148" firstRow="5" sourceFile="E:\!S&amp;T\Daten\MAFOBU.TAB" delimited="0" decimal="," thousands=".">
      <textFields count="5">
        <textField/>
        <textField position="12"/>
        <textField position="24"/>
        <textField position="36"/>
        <textField position="48"/>
      </textFields>
    </textPr>
  </connection>
  <connection id="31" name="MAFOBU12121112211" type="6" refreshedVersion="2" background="1" saveData="1">
    <textPr codePage="1148" firstRow="5" sourceFile="E:\!S&amp;T\Daten\MAFOBU.TAB" delimited="0" decimal="," thousands=".">
      <textFields count="5">
        <textField/>
        <textField position="12"/>
        <textField position="24"/>
        <textField position="36"/>
        <textField position="48"/>
      </textFields>
    </textPr>
  </connection>
  <connection id="32" name="MAFOBU12121112212" type="6" refreshedVersion="2" background="1" saveData="1">
    <textPr codePage="1148" firstRow="5" sourceFile="E:\!S&amp;T\Daten\MAFOBU.TAB" delimited="0" decimal="," thousands=".">
      <textFields count="5">
        <textField/>
        <textField position="12"/>
        <textField position="24"/>
        <textField position="36"/>
        <textField position="48"/>
      </textFields>
    </textPr>
  </connection>
  <connection id="33" name="MAFOBU1212112" type="6" refreshedVersion="2" background="1" saveData="1">
    <textPr codePage="1148" firstRow="5" sourceFile="E:\!S&amp;T\Daten\MAFOBU.TAB" delimited="0" decimal="," thousands=".">
      <textFields count="5">
        <textField/>
        <textField position="12"/>
        <textField position="24"/>
        <textField position="36"/>
        <textField position="48"/>
      </textFields>
    </textPr>
  </connection>
  <connection id="34" name="MAFOBU12121121" type="6" refreshedVersion="2" background="1" saveData="1">
    <textPr codePage="1148" firstRow="5" sourceFile="E:\!S&amp;T\Daten\MAFOBU.TAB" delimited="0" decimal="," thousands=".">
      <textFields count="5">
        <textField/>
        <textField position="12"/>
        <textField position="24"/>
        <textField position="36"/>
        <textField position="48"/>
      </textFields>
    </textPr>
  </connection>
  <connection id="35" name="MAFOBU121211211" type="6" refreshedVersion="2" background="1" saveData="1">
    <textPr codePage="1148" firstRow="5" sourceFile="E:\!S&amp;T\Daten\MAFOBU.TAB" delimited="0" decimal="," thousands=".">
      <textFields count="5">
        <textField/>
        <textField position="12"/>
        <textField position="24"/>
        <textField position="36"/>
        <textField position="48"/>
      </textFields>
    </textPr>
  </connection>
  <connection id="36" name="MAFOBU1212113" type="6" refreshedVersion="2" background="1" saveData="1">
    <textPr codePage="1148" firstRow="5" sourceFile="E:\!S&amp;T\Daten\MAFOBU.TAB" delimited="0" decimal="," thousands=".">
      <textFields count="5">
        <textField/>
        <textField position="12"/>
        <textField position="24"/>
        <textField position="36"/>
        <textField position="48"/>
      </textFields>
    </textPr>
  </connection>
</connections>
</file>

<file path=xl/sharedStrings.xml><?xml version="1.0" encoding="utf-8"?>
<sst xmlns="http://schemas.openxmlformats.org/spreadsheetml/2006/main" count="90" uniqueCount="53">
  <si>
    <t>Under the following terms:</t>
  </si>
  <si>
    <t>X1</t>
  </si>
  <si>
    <t xml:space="preserve"> X2</t>
  </si>
  <si>
    <t>This Excel sheet is supplementary material to the book "Multivariate Analysis - An Application-Oriented Introduction"</t>
  </si>
  <si>
    <t>by Klaus Backhaus, Bernd Erichson, Sonja Gensler, Rolf Weiber, and Thomas Weiber, 2021, Springer.</t>
  </si>
  <si>
    <t>The Excel sheet is published under the CC BY-NC-SA licence.</t>
  </si>
  <si>
    <t>You are free to:</t>
  </si>
  <si>
    <t>Share</t>
  </si>
  <si>
    <t>copy and redistribute the material in any medium or format</t>
  </si>
  <si>
    <t>Adapt</t>
  </si>
  <si>
    <t>remix, transform, and build upon the material</t>
  </si>
  <si>
    <t>Attribution</t>
  </si>
  <si>
    <t xml:space="preserve">You must give appropriate credit, provide a link to the license, and indicate if changes were made. </t>
  </si>
  <si>
    <t xml:space="preserve">You may do so in any reasonable manner, but not in any way that suggests the licensor endorses you or your use. </t>
  </si>
  <si>
    <t>NonCommercial</t>
  </si>
  <si>
    <t xml:space="preserve">You may not use the material for commercial purposes. </t>
  </si>
  <si>
    <t>ShareAlike</t>
  </si>
  <si>
    <t>If you remix, transform, or build upon the material, you must distribute your contributions under the same license as the original.</t>
  </si>
  <si>
    <t>Sheet</t>
  </si>
  <si>
    <t>Description</t>
  </si>
  <si>
    <t>Excel sheet shows the calculation of the mean, variance and standard deviation of variables, as well as the covariance and correlation between variables.</t>
  </si>
  <si>
    <t>Excel sheet illustrates the identification of an outlier by standardizing the data</t>
  </si>
  <si>
    <t>statistical basic concept</t>
  </si>
  <si>
    <t>outlier &amp; missing values</t>
  </si>
  <si>
    <t>person</t>
  </si>
  <si>
    <t>age</t>
  </si>
  <si>
    <t>income</t>
  </si>
  <si>
    <t>gender</t>
  </si>
  <si>
    <t>Sum</t>
  </si>
  <si>
    <t>Mean</t>
  </si>
  <si>
    <t>Introduction to empirical data analysis: Data</t>
  </si>
  <si>
    <t>Calculation of variance and standard deviation: Step A</t>
  </si>
  <si>
    <t>Calculation covariance</t>
  </si>
  <si>
    <r>
      <t xml:space="preserve">age </t>
    </r>
    <r>
      <rPr>
        <b/>
        <sz val="11"/>
        <color theme="0"/>
        <rFont val="Calibri"/>
        <family val="2"/>
      </rPr>
      <t>▪ income</t>
    </r>
  </si>
  <si>
    <t>age ▪ gender</t>
  </si>
  <si>
    <t>income ▪ gender</t>
  </si>
  <si>
    <t>Covariance</t>
  </si>
  <si>
    <t>Calculation of variance and standard deviation: Step B</t>
  </si>
  <si>
    <t>Variance (step by step)</t>
  </si>
  <si>
    <t>Variance (Excel function)</t>
  </si>
  <si>
    <t>Variance</t>
  </si>
  <si>
    <t>Calculation correlation</t>
  </si>
  <si>
    <t>Standardizing the data</t>
  </si>
  <si>
    <t>Correlation</t>
  </si>
  <si>
    <t>Correlation matrix</t>
  </si>
  <si>
    <t>incom</t>
  </si>
  <si>
    <t>period</t>
  </si>
  <si>
    <t>sales</t>
  </si>
  <si>
    <t>advertising</t>
  </si>
  <si>
    <t xml:space="preserve"> </t>
  </si>
  <si>
    <t>Std. dev. (step by step)</t>
  </si>
  <si>
    <t>Std. dev. (Excel function)</t>
  </si>
  <si>
    <t>Std. dev.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</si>
</sst>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0.0"/>
    <numFmt numFmtId="165" formatCode="0.000"/>
    <numFmt numFmtId="166" formatCode="#,##0.000"/>
    <numFmt numFmtId="167" formatCode="#,##0.0"/>
  </numFmts>
  <fonts count="16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theme="0"/>
      <name val="Calibri"/>
      <family val="2"/>
      <scheme val="minor"/>
    </font>
    <font>
      <sz val="16"/>
      <color theme="0"/>
      <name val="Calibri"/>
      <family val="2"/>
      <scheme val="minor"/>
    </font>
    <font>
      <sz val="16"/>
      <color theme="1"/>
      <name val="Calibri"/>
      <family val="2"/>
      <scheme val="minor"/>
    </font>
    <font>
      <b/>
      <i/>
      <sz val="14"/>
      <color theme="0"/>
      <name val="Calibri"/>
      <family val="2"/>
      <scheme val="minor"/>
    </font>
    <font>
      <u/>
      <sz val="14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sz val="11"/>
      <color theme="0"/>
      <name val="Calibri"/>
      <family val="2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132354"/>
        <bgColor indexed="64"/>
      </patternFill>
    </fill>
    <fill>
      <patternFill patternType="solid">
        <fgColor rgb="FFFF9F3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3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1" fillId="0" borderId="0"/>
  </cellStyleXfs>
  <cellXfs count="68">
    <xf numFmtId="0" fontId="0" fillId="0" borderId="0" xfId="0"/>
    <xf numFmtId="0" fontId="0" fillId="2" borderId="0" xfId="0" applyFill="1"/>
    <xf numFmtId="0" fontId="9" fillId="2" borderId="0" xfId="0" applyFont="1" applyFill="1"/>
    <xf numFmtId="0" fontId="4" fillId="3" borderId="0" xfId="0" applyFont="1" applyFill="1"/>
    <xf numFmtId="0" fontId="10" fillId="2" borderId="0" xfId="0" applyFont="1" applyFill="1"/>
    <xf numFmtId="0" fontId="12" fillId="2" borderId="0" xfId="0" applyFont="1" applyFill="1"/>
    <xf numFmtId="0" fontId="11" fillId="3" borderId="0" xfId="5" applyFont="1" applyFill="1"/>
    <xf numFmtId="0" fontId="12" fillId="0" borderId="0" xfId="5" applyFont="1"/>
    <xf numFmtId="0" fontId="13" fillId="0" borderId="0" xfId="5" applyFont="1"/>
    <xf numFmtId="0" fontId="11" fillId="3" borderId="4" xfId="5" applyFont="1" applyFill="1" applyBorder="1" applyAlignment="1">
      <alignment horizontal="center"/>
    </xf>
    <xf numFmtId="0" fontId="12" fillId="0" borderId="0" xfId="3" applyFont="1" applyBorder="1" applyAlignment="1">
      <alignment horizontal="center"/>
    </xf>
    <xf numFmtId="3" fontId="12" fillId="0" borderId="0" xfId="5" applyNumberFormat="1" applyFont="1" applyBorder="1"/>
    <xf numFmtId="1" fontId="12" fillId="0" borderId="0" xfId="3" applyNumberFormat="1" applyFont="1" applyBorder="1"/>
    <xf numFmtId="167" fontId="12" fillId="0" borderId="0" xfId="5" applyNumberFormat="1" applyFont="1" applyBorder="1" applyAlignment="1">
      <alignment vertical="center" wrapText="1"/>
    </xf>
    <xf numFmtId="3" fontId="12" fillId="0" borderId="0" xfId="5" applyNumberFormat="1" applyFont="1" applyBorder="1" applyAlignment="1">
      <alignment vertical="center" wrapText="1"/>
    </xf>
    <xf numFmtId="167" fontId="12" fillId="0" borderId="1" xfId="5" applyNumberFormat="1" applyFont="1" applyBorder="1"/>
    <xf numFmtId="3" fontId="12" fillId="0" borderId="1" xfId="5" applyNumberFormat="1" applyFont="1" applyBorder="1"/>
    <xf numFmtId="167" fontId="12" fillId="0" borderId="0" xfId="5" applyNumberFormat="1" applyFont="1" applyBorder="1"/>
    <xf numFmtId="3" fontId="12" fillId="0" borderId="0" xfId="5" applyNumberFormat="1" applyFont="1" applyBorder="1" applyAlignment="1">
      <alignment horizontal="center"/>
    </xf>
    <xf numFmtId="167" fontId="12" fillId="0" borderId="0" xfId="5" applyNumberFormat="1" applyFont="1" applyBorder="1" applyAlignment="1">
      <alignment horizontal="center"/>
    </xf>
    <xf numFmtId="0" fontId="12" fillId="0" borderId="1" xfId="3" applyFont="1" applyBorder="1" applyAlignment="1">
      <alignment horizontal="center"/>
    </xf>
    <xf numFmtId="3" fontId="12" fillId="0" borderId="1" xfId="5" applyNumberFormat="1" applyFont="1" applyBorder="1" applyAlignment="1">
      <alignment horizontal="center"/>
    </xf>
    <xf numFmtId="167" fontId="12" fillId="0" borderId="1" xfId="5" applyNumberFormat="1" applyFont="1" applyBorder="1" applyAlignment="1">
      <alignment horizontal="center"/>
    </xf>
    <xf numFmtId="3" fontId="12" fillId="0" borderId="0" xfId="5" applyNumberFormat="1" applyFont="1" applyBorder="1" applyAlignment="1">
      <alignment horizontal="center" vertical="center" wrapText="1"/>
    </xf>
    <xf numFmtId="4" fontId="12" fillId="0" borderId="0" xfId="5" applyNumberFormat="1" applyFont="1" applyBorder="1"/>
    <xf numFmtId="4" fontId="12" fillId="0" borderId="1" xfId="5" applyNumberFormat="1" applyFont="1" applyBorder="1"/>
    <xf numFmtId="166" fontId="12" fillId="0" borderId="0" xfId="5" applyNumberFormat="1" applyFont="1" applyBorder="1"/>
    <xf numFmtId="166" fontId="12" fillId="0" borderId="1" xfId="5" applyNumberFormat="1" applyFont="1" applyBorder="1"/>
    <xf numFmtId="166" fontId="12" fillId="0" borderId="0" xfId="5" applyNumberFormat="1" applyFont="1" applyBorder="1" applyAlignment="1">
      <alignment horizontal="center"/>
    </xf>
    <xf numFmtId="0" fontId="12" fillId="0" borderId="0" xfId="5" applyFont="1" applyBorder="1"/>
    <xf numFmtId="4" fontId="12" fillId="0" borderId="0" xfId="5" applyNumberFormat="1" applyFont="1" applyBorder="1" applyAlignment="1">
      <alignment horizontal="center"/>
    </xf>
    <xf numFmtId="0" fontId="12" fillId="0" borderId="1" xfId="5" applyFont="1" applyBorder="1"/>
    <xf numFmtId="0" fontId="12" fillId="0" borderId="1" xfId="5" applyFont="1" applyBorder="1" applyAlignment="1">
      <alignment horizontal="center"/>
    </xf>
    <xf numFmtId="0" fontId="12" fillId="0" borderId="5" xfId="5" applyFont="1" applyBorder="1" applyAlignment="1">
      <alignment horizontal="left"/>
    </xf>
    <xf numFmtId="1" fontId="12" fillId="0" borderId="9" xfId="5" applyNumberFormat="1" applyFont="1" applyBorder="1" applyAlignment="1">
      <alignment horizontal="center"/>
    </xf>
    <xf numFmtId="165" fontId="12" fillId="0" borderId="9" xfId="5" applyNumberFormat="1" applyFont="1" applyBorder="1"/>
    <xf numFmtId="165" fontId="12" fillId="0" borderId="10" xfId="5" applyNumberFormat="1" applyFont="1" applyBorder="1"/>
    <xf numFmtId="0" fontId="12" fillId="0" borderId="3" xfId="5" applyFont="1" applyBorder="1" applyAlignment="1">
      <alignment horizontal="left"/>
    </xf>
    <xf numFmtId="165" fontId="12" fillId="0" borderId="4" xfId="5" applyNumberFormat="1" applyFont="1" applyBorder="1" applyAlignment="1">
      <alignment horizontal="center"/>
    </xf>
    <xf numFmtId="1" fontId="12" fillId="0" borderId="0" xfId="5" applyNumberFormat="1" applyFont="1" applyBorder="1" applyAlignment="1">
      <alignment horizontal="center"/>
    </xf>
    <xf numFmtId="165" fontId="12" fillId="0" borderId="2" xfId="5" applyNumberFormat="1" applyFont="1" applyBorder="1"/>
    <xf numFmtId="0" fontId="12" fillId="0" borderId="6" xfId="5" applyFont="1" applyBorder="1" applyAlignment="1">
      <alignment horizontal="left"/>
    </xf>
    <xf numFmtId="165" fontId="12" fillId="0" borderId="7" xfId="5" applyNumberFormat="1" applyFont="1" applyBorder="1" applyAlignment="1">
      <alignment horizontal="center"/>
    </xf>
    <xf numFmtId="165" fontId="12" fillId="0" borderId="1" xfId="5" applyNumberFormat="1" applyFont="1" applyBorder="1" applyAlignment="1">
      <alignment horizontal="center"/>
    </xf>
    <xf numFmtId="1" fontId="12" fillId="0" borderId="8" xfId="5" applyNumberFormat="1" applyFont="1" applyBorder="1" applyAlignment="1">
      <alignment horizontal="center"/>
    </xf>
    <xf numFmtId="166" fontId="12" fillId="0" borderId="1" xfId="5" applyNumberFormat="1" applyFont="1" applyBorder="1" applyAlignment="1">
      <alignment horizontal="center"/>
    </xf>
    <xf numFmtId="4" fontId="12" fillId="0" borderId="1" xfId="5" applyNumberFormat="1" applyFont="1" applyBorder="1" applyAlignment="1">
      <alignment horizontal="center"/>
    </xf>
    <xf numFmtId="166" fontId="12" fillId="0" borderId="0" xfId="5" applyNumberFormat="1" applyFont="1" applyBorder="1" applyAlignment="1">
      <alignment horizontal="center" vertical="center" wrapText="1"/>
    </xf>
    <xf numFmtId="4" fontId="12" fillId="0" borderId="0" xfId="5" applyNumberFormat="1" applyFont="1" applyBorder="1" applyAlignment="1">
      <alignment horizontal="center" vertical="center" wrapText="1"/>
    </xf>
    <xf numFmtId="1" fontId="12" fillId="0" borderId="1" xfId="3" applyNumberFormat="1" applyFont="1" applyBorder="1"/>
    <xf numFmtId="0" fontId="12" fillId="0" borderId="0" xfId="3" applyFont="1" applyBorder="1" applyAlignment="1">
      <alignment horizontal="right" indent="2"/>
    </xf>
    <xf numFmtId="0" fontId="12" fillId="0" borderId="0" xfId="5" applyFont="1" applyBorder="1" applyAlignment="1">
      <alignment horizontal="left"/>
    </xf>
    <xf numFmtId="164" fontId="12" fillId="0" borderId="1" xfId="5" applyNumberFormat="1" applyFont="1" applyBorder="1"/>
    <xf numFmtId="164" fontId="12" fillId="0" borderId="0" xfId="5" applyNumberFormat="1" applyFont="1"/>
    <xf numFmtId="4" fontId="15" fillId="0" borderId="0" xfId="5" applyNumberFormat="1" applyFont="1" applyBorder="1" applyAlignment="1">
      <alignment horizontal="center"/>
    </xf>
    <xf numFmtId="0" fontId="12" fillId="0" borderId="1" xfId="3" applyFont="1" applyBorder="1" applyAlignment="1">
      <alignment horizontal="right" indent="2"/>
    </xf>
    <xf numFmtId="0" fontId="0" fillId="4" borderId="0" xfId="0" applyFill="1"/>
    <xf numFmtId="0" fontId="5" fillId="4" borderId="0" xfId="0" applyFont="1" applyFill="1"/>
    <xf numFmtId="0" fontId="6" fillId="4" borderId="0" xfId="0" applyFont="1" applyFill="1"/>
    <xf numFmtId="0" fontId="4" fillId="4" borderId="0" xfId="0" applyFont="1" applyFill="1"/>
    <xf numFmtId="0" fontId="7" fillId="4" borderId="0" xfId="0" applyFont="1" applyFill="1"/>
    <xf numFmtId="0" fontId="8" fillId="4" borderId="0" xfId="0" applyFont="1" applyFill="1"/>
    <xf numFmtId="0" fontId="9" fillId="4" borderId="0" xfId="0" applyFont="1" applyFill="1"/>
    <xf numFmtId="0" fontId="10" fillId="4" borderId="0" xfId="0" applyFont="1" applyFill="1"/>
    <xf numFmtId="0" fontId="11" fillId="4" borderId="0" xfId="5" applyFont="1" applyFill="1" applyBorder="1" applyAlignment="1">
      <alignment horizontal="left"/>
    </xf>
    <xf numFmtId="0" fontId="11" fillId="4" borderId="1" xfId="5" applyFont="1" applyFill="1" applyBorder="1" applyAlignment="1">
      <alignment horizontal="left"/>
    </xf>
    <xf numFmtId="0" fontId="11" fillId="4" borderId="0" xfId="5" applyFont="1" applyFill="1"/>
    <xf numFmtId="0" fontId="11" fillId="4" borderId="0" xfId="5" applyFont="1" applyFill="1" applyBorder="1" applyAlignment="1">
      <alignment horizontal="center"/>
    </xf>
  </cellXfs>
  <cellStyles count="7">
    <cellStyle name="Comma 2" xfId="4"/>
    <cellStyle name="Normal 2" xfId="5"/>
    <cellStyle name="Normal 3" xfId="6"/>
    <cellStyle name="Standard" xfId="0" builtinId="0"/>
    <cellStyle name="Standard 2" xfId="1"/>
    <cellStyle name="Standard 2 2" xfId="3"/>
    <cellStyle name="Standard 3" xfId="2"/>
  </cellStyles>
  <dxfs count="0"/>
  <tableStyles count="0" defaultTableStyle="TableStyleMedium2" defaultPivotStyle="PivotStyleLight16"/>
  <colors>
    <mruColors>
      <color rgb="FFFF9F33"/>
      <color rgb="FF132354"/>
      <color rgb="FF6BA226"/>
      <color rgb="FF132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2344149</xdr:colOff>
      <xdr:row>17</xdr:row>
      <xdr:rowOff>38100</xdr:rowOff>
    </xdr:to>
    <xdr:pic>
      <xdr:nvPicPr>
        <xdr:cNvPr id="8" name="Grafik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1925"/>
          <a:ext cx="2344149" cy="3705225"/>
        </a:xfrm>
        <a:prstGeom prst="rect">
          <a:avLst/>
        </a:prstGeom>
      </xdr:spPr>
    </xdr:pic>
    <xdr:clientData/>
  </xdr:twoCellAnchor>
  <xdr:twoCellAnchor editAs="oneCell">
    <xdr:from>
      <xdr:col>13</xdr:col>
      <xdr:colOff>84666</xdr:colOff>
      <xdr:row>1</xdr:row>
      <xdr:rowOff>0</xdr:rowOff>
    </xdr:from>
    <xdr:to>
      <xdr:col>15</xdr:col>
      <xdr:colOff>671</xdr:colOff>
      <xdr:row>3</xdr:row>
      <xdr:rowOff>65850</xdr:rowOff>
    </xdr:to>
    <xdr:pic>
      <xdr:nvPicPr>
        <xdr:cNvPr id="10" name="Grafik 3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134041" y="164042"/>
          <a:ext cx="1440005" cy="494475"/>
        </a:xfrm>
        <a:prstGeom prst="rect">
          <a:avLst/>
        </a:prstGeom>
      </xdr:spPr>
    </xdr:pic>
    <xdr:clientData/>
  </xdr:twoCellAnchor>
</xdr:wsDr>
</file>

<file path=xl/queryTables/queryTable1.xml><?xml version="1.0" encoding="utf-8"?>
<queryTable xmlns="http://schemas.openxmlformats.org/spreadsheetml/2006/main" name="MAFOBU_27" connectionId="3" autoFormatId="16" applyNumberFormats="0" applyBorderFormats="0" applyFontFormats="1" applyPatternFormats="1" applyAlignmentFormats="0" applyWidthHeightFormats="0"/>
</file>

<file path=xl/queryTables/queryTable10.xml><?xml version="1.0" encoding="utf-8"?>
<queryTable xmlns="http://schemas.openxmlformats.org/spreadsheetml/2006/main" name="MAFOBU_18" connectionId="34" autoFormatId="16" applyNumberFormats="0" applyBorderFormats="0" applyFontFormats="1" applyPatternFormats="1" applyAlignmentFormats="0" applyWidthHeightFormats="0"/>
</file>

<file path=xl/queryTables/queryTable11.xml><?xml version="1.0" encoding="utf-8"?>
<queryTable xmlns="http://schemas.openxmlformats.org/spreadsheetml/2006/main" name="MAFOBU_17" connectionId="16" autoFormatId="16" applyNumberFormats="0" applyBorderFormats="0" applyFontFormats="1" applyPatternFormats="1" applyAlignmentFormats="0" applyWidthHeightFormats="0"/>
</file>

<file path=xl/queryTables/queryTable12.xml><?xml version="1.0" encoding="utf-8"?>
<queryTable xmlns="http://schemas.openxmlformats.org/spreadsheetml/2006/main" name="MAFOBU_19" connectionId="7" autoFormatId="16" applyNumberFormats="0" applyBorderFormats="0" applyFontFormats="1" applyPatternFormats="1" applyAlignmentFormats="0" applyWidthHeightFormats="0"/>
</file>

<file path=xl/queryTables/queryTable13.xml><?xml version="1.0" encoding="utf-8"?>
<queryTable xmlns="http://schemas.openxmlformats.org/spreadsheetml/2006/main" name="MAFOBU_9" connectionId="2" autoFormatId="16" applyNumberFormats="0" applyBorderFormats="0" applyFontFormats="1" applyPatternFormats="1" applyAlignmentFormats="0" applyWidthHeightFormats="0"/>
</file>

<file path=xl/queryTables/queryTable14.xml><?xml version="1.0" encoding="utf-8"?>
<queryTable xmlns="http://schemas.openxmlformats.org/spreadsheetml/2006/main" name="MAFOBU_4" connectionId="24" autoFormatId="16" applyNumberFormats="0" applyBorderFormats="0" applyFontFormats="1" applyPatternFormats="1" applyAlignmentFormats="0" applyWidthHeightFormats="0"/>
</file>

<file path=xl/queryTables/queryTable15.xml><?xml version="1.0" encoding="utf-8"?>
<queryTable xmlns="http://schemas.openxmlformats.org/spreadsheetml/2006/main" name="MAFOBU_24" connectionId="21" autoFormatId="16" applyNumberFormats="0" applyBorderFormats="0" applyFontFormats="1" applyPatternFormats="1" applyAlignmentFormats="0" applyWidthHeightFormats="0"/>
</file>

<file path=xl/queryTables/queryTable16.xml><?xml version="1.0" encoding="utf-8"?>
<queryTable xmlns="http://schemas.openxmlformats.org/spreadsheetml/2006/main" name="MAFOBU_32" connectionId="5" autoFormatId="16" applyNumberFormats="0" applyBorderFormats="0" applyFontFormats="1" applyPatternFormats="1" applyAlignmentFormats="0" applyWidthHeightFormats="0"/>
</file>

<file path=xl/queryTables/queryTable17.xml><?xml version="1.0" encoding="utf-8"?>
<queryTable xmlns="http://schemas.openxmlformats.org/spreadsheetml/2006/main" name="MAFOBU_5" connectionId="6" autoFormatId="16" applyNumberFormats="0" applyBorderFormats="0" applyFontFormats="1" applyPatternFormats="1" applyAlignmentFormats="0" applyWidthHeightFormats="0"/>
</file>

<file path=xl/queryTables/queryTable18.xml><?xml version="1.0" encoding="utf-8"?>
<queryTable xmlns="http://schemas.openxmlformats.org/spreadsheetml/2006/main" name="MAFOBU_23" connectionId="26" autoFormatId="16" applyNumberFormats="0" applyBorderFormats="0" applyFontFormats="1" applyPatternFormats="1" applyAlignmentFormats="0" applyWidthHeightFormats="0"/>
</file>

<file path=xl/queryTables/queryTable19.xml><?xml version="1.0" encoding="utf-8"?>
<queryTable xmlns="http://schemas.openxmlformats.org/spreadsheetml/2006/main" name="MAFOBU_20" connectionId="8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MAFOBU_25" connectionId="12" autoFormatId="16" applyNumberFormats="0" applyBorderFormats="0" applyFontFormats="1" applyPatternFormats="1" applyAlignmentFormats="0" applyWidthHeightFormats="0"/>
</file>

<file path=xl/queryTables/queryTable20.xml><?xml version="1.0" encoding="utf-8"?>
<queryTable xmlns="http://schemas.openxmlformats.org/spreadsheetml/2006/main" name="MAFOBU_7" connectionId="33" autoFormatId="16" applyNumberFormats="0" applyBorderFormats="0" applyFontFormats="1" applyPatternFormats="1" applyAlignmentFormats="0" applyWidthHeightFormats="0"/>
</file>

<file path=xl/queryTables/queryTable21.xml><?xml version="1.0" encoding="utf-8"?>
<queryTable xmlns="http://schemas.openxmlformats.org/spreadsheetml/2006/main" name="MAFOBU_26" connectionId="30" autoFormatId="16" applyNumberFormats="0" applyBorderFormats="0" applyFontFormats="1" applyPatternFormats="1" applyAlignmentFormats="0" applyWidthHeightFormats="0"/>
</file>

<file path=xl/queryTables/queryTable22.xml><?xml version="1.0" encoding="utf-8"?>
<queryTable xmlns="http://schemas.openxmlformats.org/spreadsheetml/2006/main" name="MAFOBU_35" connectionId="23" autoFormatId="16" applyNumberFormats="0" applyBorderFormats="0" applyFontFormats="1" applyPatternFormats="1" applyAlignmentFormats="0" applyWidthHeightFormats="0"/>
</file>

<file path=xl/queryTables/queryTable23.xml><?xml version="1.0" encoding="utf-8"?>
<queryTable xmlns="http://schemas.openxmlformats.org/spreadsheetml/2006/main" name="MAFOBU_21" connectionId="35" autoFormatId="16" applyNumberFormats="0" applyBorderFormats="0" applyFontFormats="1" applyPatternFormats="1" applyAlignmentFormats="0" applyWidthHeightFormats="0"/>
</file>

<file path=xl/queryTables/queryTable24.xml><?xml version="1.0" encoding="utf-8"?>
<queryTable xmlns="http://schemas.openxmlformats.org/spreadsheetml/2006/main" name="MAFOBU_22" connectionId="17" autoFormatId="16" applyNumberFormats="0" applyBorderFormats="0" applyFontFormats="1" applyPatternFormats="1" applyAlignmentFormats="0" applyWidthHeightFormats="0"/>
</file>

<file path=xl/queryTables/queryTable25.xml><?xml version="1.0" encoding="utf-8"?>
<queryTable xmlns="http://schemas.openxmlformats.org/spreadsheetml/2006/main" name="MAFOBU_8" connectionId="20" autoFormatId="16" applyNumberFormats="0" applyBorderFormats="0" applyFontFormats="1" applyPatternFormats="1" applyAlignmentFormats="0" applyWidthHeightFormats="0"/>
</file>

<file path=xl/queryTables/queryTable26.xml><?xml version="1.0" encoding="utf-8"?>
<queryTable xmlns="http://schemas.openxmlformats.org/spreadsheetml/2006/main" name="MAFOBU_29" connectionId="31" autoFormatId="16" applyNumberFormats="0" applyBorderFormats="0" applyFontFormats="1" applyPatternFormats="1" applyAlignmentFormats="0" applyWidthHeightFormats="0"/>
</file>

<file path=xl/queryTables/queryTable27.xml><?xml version="1.0" encoding="utf-8"?>
<queryTable xmlns="http://schemas.openxmlformats.org/spreadsheetml/2006/main" name="MAFOBU_30" connectionId="13" autoFormatId="16" applyNumberFormats="0" applyBorderFormats="0" applyFontFormats="1" applyPatternFormats="1" applyAlignmentFormats="0" applyWidthHeightFormats="0"/>
</file>

<file path=xl/queryTables/queryTable28.xml><?xml version="1.0" encoding="utf-8"?>
<queryTable xmlns="http://schemas.openxmlformats.org/spreadsheetml/2006/main" name="MAFOBU_28" connectionId="4" autoFormatId="16" applyNumberFormats="0" applyBorderFormats="0" applyFontFormats="1" applyPatternFormats="1" applyAlignmentFormats="0" applyWidthHeightFormats="0"/>
</file>

<file path=xl/queryTables/queryTable29.xml><?xml version="1.0" encoding="utf-8"?>
<queryTable xmlns="http://schemas.openxmlformats.org/spreadsheetml/2006/main" name="MAFOBU_7" connectionId="36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MAFOBU_6" connectionId="15" autoFormatId="16" applyNumberFormats="0" applyBorderFormats="0" applyFontFormats="1" applyPatternFormats="1" applyAlignmentFormats="0" applyWidthHeightFormats="0"/>
</file>

<file path=xl/queryTables/queryTable30.xml><?xml version="1.0" encoding="utf-8"?>
<queryTable xmlns="http://schemas.openxmlformats.org/spreadsheetml/2006/main" name="MAFOBU_5" connectionId="9" autoFormatId="16" applyNumberFormats="0" applyBorderFormats="0" applyFontFormats="1" applyPatternFormats="1" applyAlignmentFormats="0" applyWidthHeightFormats="0"/>
</file>

<file path=xl/queryTables/queryTable31.xml><?xml version="1.0" encoding="utf-8"?>
<queryTable xmlns="http://schemas.openxmlformats.org/spreadsheetml/2006/main" name="MAFOBU_8" connectionId="19" autoFormatId="16" applyNumberFormats="0" applyBorderFormats="0" applyFontFormats="1" applyPatternFormats="1" applyAlignmentFormats="0" applyWidthHeightFormats="0"/>
</file>

<file path=xl/queryTables/queryTable32.xml><?xml version="1.0" encoding="utf-8"?>
<queryTable xmlns="http://schemas.openxmlformats.org/spreadsheetml/2006/main" name="MAFOBU_10" connectionId="10" autoFormatId="16" applyNumberFormats="0" applyBorderFormats="0" applyFontFormats="1" applyPatternFormats="1" applyAlignmentFormats="0" applyWidthHeightFormats="0"/>
</file>

<file path=xl/queryTables/queryTable33.xml><?xml version="1.0" encoding="utf-8"?>
<queryTable xmlns="http://schemas.openxmlformats.org/spreadsheetml/2006/main" name="MAFOBU_11" connectionId="28" autoFormatId="16" applyNumberFormats="0" applyBorderFormats="0" applyFontFormats="1" applyPatternFormats="1" applyAlignmentFormats="0" applyWidthHeightFormats="0"/>
</file>

<file path=xl/queryTables/queryTable34.xml><?xml version="1.0" encoding="utf-8"?>
<queryTable xmlns="http://schemas.openxmlformats.org/spreadsheetml/2006/main" name="MAFOBU_9" connectionId="1" autoFormatId="16" applyNumberFormats="0" applyBorderFormats="0" applyFontFormats="1" applyPatternFormats="1" applyAlignmentFormats="0" applyWidthHeightFormats="0"/>
</file>

<file path=xl/queryTables/queryTable35.xml><?xml version="1.0" encoding="utf-8"?>
<queryTable xmlns="http://schemas.openxmlformats.org/spreadsheetml/2006/main" name="MAFOBU_6" connectionId="18" autoFormatId="16" applyNumberFormats="0" applyBorderFormats="0" applyFontFormats="1" applyPatternFormats="1" applyAlignmentFormats="0" applyWidthHeightFormats="0"/>
</file>

<file path=xl/queryTables/queryTable36.xml><?xml version="1.0" encoding="utf-8"?>
<queryTable xmlns="http://schemas.openxmlformats.org/spreadsheetml/2006/main" name="MAFOBU_4" connectionId="27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MAFOBU_10" connectionId="11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name="MAFOBU_34" connectionId="14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name="MAFOBU_33" connectionId="32" autoFormatId="16" applyNumberFormats="0" applyBorderFormats="0" applyFontFormats="1" applyPatternFormats="1" applyAlignmentFormats="0" applyWidthHeightFormats="0"/>
</file>

<file path=xl/queryTables/queryTable7.xml><?xml version="1.0" encoding="utf-8"?>
<queryTable xmlns="http://schemas.openxmlformats.org/spreadsheetml/2006/main" name="MAFOBU_31" connectionId="22" autoFormatId="16" applyNumberFormats="0" applyBorderFormats="0" applyFontFormats="1" applyPatternFormats="1" applyAlignmentFormats="0" applyWidthHeightFormats="0"/>
</file>

<file path=xl/queryTables/queryTable8.xml><?xml version="1.0" encoding="utf-8"?>
<queryTable xmlns="http://schemas.openxmlformats.org/spreadsheetml/2006/main" name="MAFOBU_11" connectionId="29" autoFormatId="16" applyNumberFormats="0" applyBorderFormats="0" applyFontFormats="1" applyPatternFormats="1" applyAlignmentFormats="0" applyWidthHeightFormats="0"/>
</file>

<file path=xl/queryTables/queryTable9.xml><?xml version="1.0" encoding="utf-8"?>
<queryTable xmlns="http://schemas.openxmlformats.org/spreadsheetml/2006/main" name="MAFOBU_16" connectionId="25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queryTable" Target="../queryTables/queryTable7.xml"/><Relationship Id="rId13" Type="http://schemas.openxmlformats.org/officeDocument/2006/relationships/queryTable" Target="../queryTables/queryTable12.xml"/><Relationship Id="rId18" Type="http://schemas.openxmlformats.org/officeDocument/2006/relationships/queryTable" Target="../queryTables/queryTable17.xml"/><Relationship Id="rId26" Type="http://schemas.openxmlformats.org/officeDocument/2006/relationships/queryTable" Target="../queryTables/queryTable25.xml"/><Relationship Id="rId3" Type="http://schemas.openxmlformats.org/officeDocument/2006/relationships/queryTable" Target="../queryTables/queryTable2.xml"/><Relationship Id="rId21" Type="http://schemas.openxmlformats.org/officeDocument/2006/relationships/queryTable" Target="../queryTables/queryTable20.xml"/><Relationship Id="rId7" Type="http://schemas.openxmlformats.org/officeDocument/2006/relationships/queryTable" Target="../queryTables/queryTable6.xml"/><Relationship Id="rId12" Type="http://schemas.openxmlformats.org/officeDocument/2006/relationships/queryTable" Target="../queryTables/queryTable11.xml"/><Relationship Id="rId17" Type="http://schemas.openxmlformats.org/officeDocument/2006/relationships/queryTable" Target="../queryTables/queryTable16.xml"/><Relationship Id="rId25" Type="http://schemas.openxmlformats.org/officeDocument/2006/relationships/queryTable" Target="../queryTables/queryTable24.xml"/><Relationship Id="rId2" Type="http://schemas.openxmlformats.org/officeDocument/2006/relationships/queryTable" Target="../queryTables/queryTable1.xml"/><Relationship Id="rId16" Type="http://schemas.openxmlformats.org/officeDocument/2006/relationships/queryTable" Target="../queryTables/queryTable15.xml"/><Relationship Id="rId20" Type="http://schemas.openxmlformats.org/officeDocument/2006/relationships/queryTable" Target="../queryTables/queryTable19.xml"/><Relationship Id="rId29" Type="http://schemas.openxmlformats.org/officeDocument/2006/relationships/queryTable" Target="../queryTables/queryTable28.xml"/><Relationship Id="rId1" Type="http://schemas.openxmlformats.org/officeDocument/2006/relationships/printerSettings" Target="../printerSettings/printerSettings1.bin"/><Relationship Id="rId6" Type="http://schemas.openxmlformats.org/officeDocument/2006/relationships/queryTable" Target="../queryTables/queryTable5.xml"/><Relationship Id="rId11" Type="http://schemas.openxmlformats.org/officeDocument/2006/relationships/queryTable" Target="../queryTables/queryTable10.xml"/><Relationship Id="rId24" Type="http://schemas.openxmlformats.org/officeDocument/2006/relationships/queryTable" Target="../queryTables/queryTable23.xml"/><Relationship Id="rId5" Type="http://schemas.openxmlformats.org/officeDocument/2006/relationships/queryTable" Target="../queryTables/queryTable4.xml"/><Relationship Id="rId15" Type="http://schemas.openxmlformats.org/officeDocument/2006/relationships/queryTable" Target="../queryTables/queryTable14.xml"/><Relationship Id="rId23" Type="http://schemas.openxmlformats.org/officeDocument/2006/relationships/queryTable" Target="../queryTables/queryTable22.xml"/><Relationship Id="rId28" Type="http://schemas.openxmlformats.org/officeDocument/2006/relationships/queryTable" Target="../queryTables/queryTable27.xml"/><Relationship Id="rId10" Type="http://schemas.openxmlformats.org/officeDocument/2006/relationships/queryTable" Target="../queryTables/queryTable9.xml"/><Relationship Id="rId19" Type="http://schemas.openxmlformats.org/officeDocument/2006/relationships/queryTable" Target="../queryTables/queryTable18.xml"/><Relationship Id="rId4" Type="http://schemas.openxmlformats.org/officeDocument/2006/relationships/queryTable" Target="../queryTables/queryTable3.xml"/><Relationship Id="rId9" Type="http://schemas.openxmlformats.org/officeDocument/2006/relationships/queryTable" Target="../queryTables/queryTable8.xml"/><Relationship Id="rId14" Type="http://schemas.openxmlformats.org/officeDocument/2006/relationships/queryTable" Target="../queryTables/queryTable13.xml"/><Relationship Id="rId22" Type="http://schemas.openxmlformats.org/officeDocument/2006/relationships/queryTable" Target="../queryTables/queryTable21.xml"/><Relationship Id="rId27" Type="http://schemas.openxmlformats.org/officeDocument/2006/relationships/queryTable" Target="../queryTables/queryTable26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queryTable" Target="../queryTables/queryTable35.xml"/><Relationship Id="rId3" Type="http://schemas.openxmlformats.org/officeDocument/2006/relationships/queryTable" Target="../queryTables/queryTable30.xml"/><Relationship Id="rId7" Type="http://schemas.openxmlformats.org/officeDocument/2006/relationships/queryTable" Target="../queryTables/queryTable34.xml"/><Relationship Id="rId2" Type="http://schemas.openxmlformats.org/officeDocument/2006/relationships/queryTable" Target="../queryTables/queryTable29.xml"/><Relationship Id="rId1" Type="http://schemas.openxmlformats.org/officeDocument/2006/relationships/printerSettings" Target="../printerSettings/printerSettings2.bin"/><Relationship Id="rId6" Type="http://schemas.openxmlformats.org/officeDocument/2006/relationships/queryTable" Target="../queryTables/queryTable33.xml"/><Relationship Id="rId5" Type="http://schemas.openxmlformats.org/officeDocument/2006/relationships/queryTable" Target="../queryTables/queryTable32.xml"/><Relationship Id="rId4" Type="http://schemas.openxmlformats.org/officeDocument/2006/relationships/queryTable" Target="../queryTables/queryTable31.xml"/><Relationship Id="rId9" Type="http://schemas.openxmlformats.org/officeDocument/2006/relationships/queryTable" Target="../queryTables/queryTable3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18"/>
  <sheetViews>
    <sheetView tabSelected="1" zoomScaleNormal="100" workbookViewId="0"/>
  </sheetViews>
  <sheetFormatPr baseColWidth="10" defaultColWidth="11.42578125" defaultRowHeight="12.75" x14ac:dyDescent="0.2"/>
  <cols>
    <col min="1" max="1" width="37.7109375" style="1" customWidth="1"/>
    <col min="2" max="2" width="47.28515625" style="1" customWidth="1"/>
    <col min="3" max="16384" width="11.42578125" style="1"/>
  </cols>
  <sheetData>
    <row r="2" spans="2:15" x14ac:dyDescent="0.2"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</row>
    <row r="3" spans="2:15" ht="21" x14ac:dyDescent="0.35">
      <c r="B3" s="57" t="s">
        <v>3</v>
      </c>
      <c r="C3" s="58"/>
      <c r="D3" s="58"/>
      <c r="E3" s="58"/>
      <c r="F3" s="58"/>
      <c r="G3" s="58"/>
      <c r="H3" s="58"/>
      <c r="I3" s="58"/>
      <c r="J3" s="58"/>
      <c r="K3" s="56"/>
      <c r="L3" s="56"/>
      <c r="M3" s="56"/>
      <c r="N3" s="56"/>
      <c r="O3" s="56"/>
    </row>
    <row r="4" spans="2:15" ht="21" x14ac:dyDescent="0.35">
      <c r="B4" s="57" t="s">
        <v>4</v>
      </c>
      <c r="C4" s="58"/>
      <c r="D4" s="58"/>
      <c r="E4" s="58"/>
      <c r="F4" s="58"/>
      <c r="G4" s="58"/>
      <c r="H4" s="58"/>
      <c r="I4" s="58"/>
      <c r="J4" s="58"/>
      <c r="K4" s="56"/>
      <c r="L4" s="56"/>
      <c r="M4" s="56"/>
      <c r="N4" s="56"/>
      <c r="O4" s="56"/>
    </row>
    <row r="5" spans="2:15" ht="15" x14ac:dyDescent="0.25">
      <c r="B5" s="59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</row>
    <row r="6" spans="2:15" ht="18.75" x14ac:dyDescent="0.3">
      <c r="B6" s="60" t="s">
        <v>5</v>
      </c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</row>
    <row r="7" spans="2:15" x14ac:dyDescent="0.2"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</row>
    <row r="8" spans="2:15" ht="18.75" x14ac:dyDescent="0.3">
      <c r="B8" s="61" t="s">
        <v>6</v>
      </c>
      <c r="C8" s="63"/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</row>
    <row r="9" spans="2:15" ht="18.75" x14ac:dyDescent="0.3">
      <c r="B9" s="62" t="s">
        <v>7</v>
      </c>
      <c r="C9" s="62" t="s">
        <v>8</v>
      </c>
      <c r="D9" s="62"/>
      <c r="E9" s="62"/>
      <c r="F9" s="62"/>
      <c r="G9" s="62"/>
      <c r="H9" s="62"/>
      <c r="I9" s="62"/>
      <c r="J9" s="62"/>
      <c r="K9" s="62"/>
      <c r="L9" s="62"/>
      <c r="M9" s="62"/>
      <c r="N9" s="62"/>
      <c r="O9" s="56"/>
    </row>
    <row r="10" spans="2:15" ht="18.75" x14ac:dyDescent="0.3">
      <c r="B10" s="62" t="s">
        <v>9</v>
      </c>
      <c r="C10" s="62" t="s">
        <v>10</v>
      </c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56"/>
    </row>
    <row r="11" spans="2:15" ht="18.75" x14ac:dyDescent="0.3">
      <c r="B11" s="62"/>
      <c r="C11" s="62"/>
      <c r="D11" s="62"/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56"/>
    </row>
    <row r="12" spans="2:15" ht="18.75" x14ac:dyDescent="0.3">
      <c r="B12" s="61" t="s">
        <v>0</v>
      </c>
      <c r="C12" s="62"/>
      <c r="D12" s="62"/>
      <c r="E12" s="62"/>
      <c r="F12" s="62"/>
      <c r="G12" s="62"/>
      <c r="H12" s="62"/>
      <c r="I12" s="62"/>
      <c r="J12" s="62"/>
      <c r="K12" s="62"/>
      <c r="L12" s="62"/>
      <c r="M12" s="62"/>
      <c r="N12" s="62"/>
      <c r="O12" s="56"/>
    </row>
    <row r="13" spans="2:15" ht="18.75" x14ac:dyDescent="0.3">
      <c r="B13" s="62" t="s">
        <v>11</v>
      </c>
      <c r="C13" s="62" t="s">
        <v>12</v>
      </c>
      <c r="D13" s="62"/>
      <c r="E13" s="62"/>
      <c r="F13" s="62"/>
      <c r="G13" s="62"/>
      <c r="H13" s="62"/>
      <c r="I13" s="62"/>
      <c r="J13" s="62"/>
      <c r="K13" s="62"/>
      <c r="L13" s="62"/>
      <c r="M13" s="62"/>
      <c r="N13" s="62"/>
      <c r="O13" s="56"/>
    </row>
    <row r="14" spans="2:15" ht="18.75" x14ac:dyDescent="0.3">
      <c r="B14" s="62"/>
      <c r="C14" s="62" t="s">
        <v>13</v>
      </c>
      <c r="D14" s="62"/>
      <c r="E14" s="62"/>
      <c r="F14" s="62"/>
      <c r="G14" s="62"/>
      <c r="H14" s="62"/>
      <c r="I14" s="62"/>
      <c r="J14" s="62"/>
      <c r="K14" s="62"/>
      <c r="L14" s="62"/>
      <c r="M14" s="62"/>
      <c r="N14" s="62"/>
      <c r="O14" s="56"/>
    </row>
    <row r="15" spans="2:15" ht="18.75" x14ac:dyDescent="0.3">
      <c r="B15" s="62" t="s">
        <v>14</v>
      </c>
      <c r="C15" s="62" t="s">
        <v>15</v>
      </c>
      <c r="D15" s="62"/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56"/>
    </row>
    <row r="16" spans="2:15" ht="18.75" x14ac:dyDescent="0.3">
      <c r="B16" s="62" t="s">
        <v>16</v>
      </c>
      <c r="C16" s="62" t="s">
        <v>17</v>
      </c>
      <c r="D16" s="62"/>
      <c r="E16" s="62"/>
      <c r="F16" s="62"/>
      <c r="G16" s="62"/>
      <c r="H16" s="62"/>
      <c r="I16" s="62"/>
      <c r="J16" s="62"/>
      <c r="K16" s="62"/>
      <c r="L16" s="62"/>
      <c r="M16" s="62"/>
      <c r="N16" s="62"/>
      <c r="O16" s="56"/>
    </row>
    <row r="17" spans="2:15" ht="18.75" x14ac:dyDescent="0.3">
      <c r="B17" s="62"/>
      <c r="C17" s="62"/>
      <c r="D17" s="62"/>
      <c r="E17" s="62"/>
      <c r="F17" s="62"/>
      <c r="G17" s="62"/>
      <c r="H17" s="62"/>
      <c r="I17" s="62"/>
      <c r="J17" s="62"/>
      <c r="K17" s="62"/>
      <c r="L17" s="62"/>
      <c r="M17" s="62"/>
      <c r="N17" s="62"/>
      <c r="O17" s="56"/>
    </row>
    <row r="18" spans="2:15" ht="18.75" x14ac:dyDescent="0.3">
      <c r="B18" s="2"/>
    </row>
  </sheetData>
  <pageMargins left="0.7" right="0.7" top="0.78740157499999996" bottom="0.78740157499999996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workbookViewId="0"/>
  </sheetViews>
  <sheetFormatPr baseColWidth="10" defaultColWidth="11.42578125" defaultRowHeight="12.75" x14ac:dyDescent="0.2"/>
  <cols>
    <col min="1" max="1" width="35.42578125" style="4" customWidth="1"/>
    <col min="2" max="2" width="149" style="4" customWidth="1"/>
    <col min="3" max="16384" width="11.42578125" style="4"/>
  </cols>
  <sheetData>
    <row r="1" spans="1:2" ht="30" customHeight="1" x14ac:dyDescent="0.25">
      <c r="A1" s="3" t="s">
        <v>18</v>
      </c>
      <c r="B1" s="3" t="s">
        <v>19</v>
      </c>
    </row>
    <row r="2" spans="1:2" ht="30" customHeight="1" x14ac:dyDescent="0.25">
      <c r="A2" s="5" t="s">
        <v>22</v>
      </c>
      <c r="B2" s="5" t="s">
        <v>20</v>
      </c>
    </row>
    <row r="3" spans="1:2" ht="30" customHeight="1" x14ac:dyDescent="0.25">
      <c r="A3" s="5" t="s">
        <v>23</v>
      </c>
      <c r="B3" s="5" t="s">
        <v>21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2"/>
  <sheetViews>
    <sheetView workbookViewId="0">
      <selection activeCell="L37" sqref="L37"/>
    </sheetView>
  </sheetViews>
  <sheetFormatPr baseColWidth="10" defaultColWidth="11.42578125" defaultRowHeight="15" x14ac:dyDescent="0.25"/>
  <cols>
    <col min="1" max="1" width="32.140625" style="7" customWidth="1"/>
    <col min="2" max="3" width="12.7109375" style="7" customWidth="1"/>
    <col min="4" max="4" width="12" style="7" customWidth="1"/>
    <col min="5" max="6" width="11.42578125" style="7"/>
    <col min="7" max="9" width="20.85546875" style="7" customWidth="1"/>
    <col min="10" max="16384" width="11.42578125" style="7"/>
  </cols>
  <sheetData>
    <row r="1" spans="1:9" x14ac:dyDescent="0.25">
      <c r="A1" s="6" t="s">
        <v>30</v>
      </c>
      <c r="B1" s="6"/>
      <c r="C1" s="6"/>
      <c r="D1" s="6"/>
    </row>
    <row r="2" spans="1:9" x14ac:dyDescent="0.25">
      <c r="C2" s="8"/>
    </row>
    <row r="3" spans="1:9" x14ac:dyDescent="0.25">
      <c r="A3" s="9" t="s">
        <v>24</v>
      </c>
      <c r="B3" s="9" t="s">
        <v>25</v>
      </c>
      <c r="C3" s="9" t="s">
        <v>26</v>
      </c>
      <c r="D3" s="9" t="s">
        <v>27</v>
      </c>
    </row>
    <row r="4" spans="1:9" x14ac:dyDescent="0.25">
      <c r="A4" s="10">
        <v>1</v>
      </c>
      <c r="B4" s="11">
        <v>25</v>
      </c>
      <c r="C4" s="12">
        <v>1800</v>
      </c>
      <c r="D4" s="7">
        <v>1</v>
      </c>
    </row>
    <row r="5" spans="1:9" x14ac:dyDescent="0.25">
      <c r="A5" s="10">
        <v>2</v>
      </c>
      <c r="B5" s="11">
        <v>27</v>
      </c>
      <c r="C5" s="12">
        <v>2000</v>
      </c>
      <c r="D5" s="7">
        <v>0</v>
      </c>
    </row>
    <row r="6" spans="1:9" x14ac:dyDescent="0.25">
      <c r="A6" s="10">
        <v>3</v>
      </c>
      <c r="B6" s="11">
        <v>24</v>
      </c>
      <c r="C6" s="12">
        <v>1900</v>
      </c>
      <c r="D6" s="7">
        <v>0</v>
      </c>
    </row>
    <row r="7" spans="1:9" x14ac:dyDescent="0.25">
      <c r="A7" s="10">
        <v>4</v>
      </c>
      <c r="B7" s="11">
        <v>30</v>
      </c>
      <c r="C7" s="12">
        <v>2800</v>
      </c>
      <c r="D7" s="7">
        <v>0</v>
      </c>
    </row>
    <row r="8" spans="1:9" x14ac:dyDescent="0.25">
      <c r="A8" s="20">
        <v>5</v>
      </c>
      <c r="B8" s="16">
        <v>29</v>
      </c>
      <c r="C8" s="49">
        <v>3500</v>
      </c>
      <c r="D8" s="31">
        <v>1</v>
      </c>
    </row>
    <row r="9" spans="1:9" x14ac:dyDescent="0.25">
      <c r="A9" s="64" t="s">
        <v>28</v>
      </c>
      <c r="B9" s="13">
        <f>B4+B5+B6+B7+B8</f>
        <v>135</v>
      </c>
      <c r="C9" s="14">
        <f>C4+C5+C6+C7+C8</f>
        <v>12000</v>
      </c>
      <c r="D9" s="14">
        <f>D4+D5+D6+D7+D8</f>
        <v>2</v>
      </c>
    </row>
    <row r="10" spans="1:9" x14ac:dyDescent="0.25">
      <c r="A10" s="64" t="s">
        <v>29</v>
      </c>
      <c r="B10" s="17">
        <f>B9/A8</f>
        <v>27</v>
      </c>
      <c r="C10" s="11">
        <f>AVERAGE(C4:C8)</f>
        <v>2400</v>
      </c>
      <c r="D10" s="17">
        <f>AVERAGE(D4:D8)</f>
        <v>0.4</v>
      </c>
    </row>
    <row r="12" spans="1:9" x14ac:dyDescent="0.25">
      <c r="A12" s="6" t="s">
        <v>31</v>
      </c>
      <c r="B12" s="6"/>
      <c r="C12" s="6"/>
      <c r="D12" s="6"/>
      <c r="F12" s="6" t="s">
        <v>32</v>
      </c>
      <c r="G12" s="6"/>
      <c r="H12" s="6"/>
      <c r="I12" s="6"/>
    </row>
    <row r="13" spans="1:9" x14ac:dyDescent="0.25">
      <c r="A13" s="9" t="s">
        <v>24</v>
      </c>
      <c r="B13" s="9" t="s">
        <v>25</v>
      </c>
      <c r="C13" s="9" t="s">
        <v>26</v>
      </c>
      <c r="D13" s="9" t="s">
        <v>27</v>
      </c>
      <c r="F13" s="9" t="s">
        <v>24</v>
      </c>
      <c r="G13" s="9" t="s">
        <v>33</v>
      </c>
      <c r="H13" s="9" t="s">
        <v>34</v>
      </c>
      <c r="I13" s="9" t="s">
        <v>35</v>
      </c>
    </row>
    <row r="14" spans="1:9" x14ac:dyDescent="0.25">
      <c r="A14" s="10">
        <v>1</v>
      </c>
      <c r="B14" s="11">
        <f t="shared" ref="B14:D18" si="0">B4-B$10</f>
        <v>-2</v>
      </c>
      <c r="C14" s="11">
        <f t="shared" si="0"/>
        <v>-600</v>
      </c>
      <c r="D14" s="17">
        <f t="shared" si="0"/>
        <v>0.6</v>
      </c>
      <c r="F14" s="10">
        <v>1</v>
      </c>
      <c r="G14" s="18">
        <f>B14*C14</f>
        <v>1200</v>
      </c>
      <c r="H14" s="19">
        <f>B14*D14</f>
        <v>-1.2</v>
      </c>
      <c r="I14" s="18">
        <f>C14*D14</f>
        <v>-360</v>
      </c>
    </row>
    <row r="15" spans="1:9" x14ac:dyDescent="0.25">
      <c r="A15" s="10">
        <v>2</v>
      </c>
      <c r="B15" s="11">
        <f t="shared" si="0"/>
        <v>0</v>
      </c>
      <c r="C15" s="11">
        <f t="shared" si="0"/>
        <v>-400</v>
      </c>
      <c r="D15" s="17">
        <f t="shared" si="0"/>
        <v>-0.4</v>
      </c>
      <c r="F15" s="10">
        <v>2</v>
      </c>
      <c r="G15" s="18">
        <f t="shared" ref="G15:G18" si="1">B15*C15</f>
        <v>0</v>
      </c>
      <c r="H15" s="19">
        <f t="shared" ref="H15:H18" si="2">B15*D15</f>
        <v>0</v>
      </c>
      <c r="I15" s="18">
        <f t="shared" ref="I15:I18" si="3">C15*D15</f>
        <v>160</v>
      </c>
    </row>
    <row r="16" spans="1:9" x14ac:dyDescent="0.25">
      <c r="A16" s="10">
        <v>3</v>
      </c>
      <c r="B16" s="11">
        <f t="shared" si="0"/>
        <v>-3</v>
      </c>
      <c r="C16" s="11">
        <f t="shared" si="0"/>
        <v>-500</v>
      </c>
      <c r="D16" s="17">
        <f t="shared" si="0"/>
        <v>-0.4</v>
      </c>
      <c r="F16" s="10">
        <v>3</v>
      </c>
      <c r="G16" s="18">
        <f t="shared" si="1"/>
        <v>1500</v>
      </c>
      <c r="H16" s="19">
        <f t="shared" si="2"/>
        <v>1.2000000000000002</v>
      </c>
      <c r="I16" s="18">
        <f t="shared" si="3"/>
        <v>200</v>
      </c>
    </row>
    <row r="17" spans="1:14" x14ac:dyDescent="0.25">
      <c r="A17" s="10">
        <v>4</v>
      </c>
      <c r="B17" s="11">
        <f t="shared" si="0"/>
        <v>3</v>
      </c>
      <c r="C17" s="11">
        <f t="shared" si="0"/>
        <v>400</v>
      </c>
      <c r="D17" s="17">
        <f t="shared" si="0"/>
        <v>-0.4</v>
      </c>
      <c r="F17" s="10">
        <v>4</v>
      </c>
      <c r="G17" s="18">
        <f t="shared" si="1"/>
        <v>1200</v>
      </c>
      <c r="H17" s="19">
        <f t="shared" si="2"/>
        <v>-1.2000000000000002</v>
      </c>
      <c r="I17" s="18">
        <f t="shared" si="3"/>
        <v>-160</v>
      </c>
    </row>
    <row r="18" spans="1:14" x14ac:dyDescent="0.25">
      <c r="A18" s="20">
        <v>5</v>
      </c>
      <c r="B18" s="16">
        <f t="shared" si="0"/>
        <v>2</v>
      </c>
      <c r="C18" s="16">
        <f t="shared" si="0"/>
        <v>1100</v>
      </c>
      <c r="D18" s="15">
        <f t="shared" si="0"/>
        <v>0.6</v>
      </c>
      <c r="F18" s="20">
        <v>5</v>
      </c>
      <c r="G18" s="21">
        <f t="shared" si="1"/>
        <v>2200</v>
      </c>
      <c r="H18" s="22">
        <f t="shared" si="2"/>
        <v>1.2</v>
      </c>
      <c r="I18" s="21">
        <f t="shared" si="3"/>
        <v>660</v>
      </c>
    </row>
    <row r="19" spans="1:14" x14ac:dyDescent="0.25">
      <c r="F19" s="64" t="s">
        <v>28</v>
      </c>
      <c r="G19" s="23">
        <f>SUM(G14:G18)</f>
        <v>6100</v>
      </c>
      <c r="H19" s="23">
        <f>SUM(H14:H18)</f>
        <v>0</v>
      </c>
      <c r="I19" s="23">
        <f>SUM(I14:I18)</f>
        <v>500</v>
      </c>
    </row>
    <row r="20" spans="1:14" x14ac:dyDescent="0.25">
      <c r="A20" s="6" t="s">
        <v>37</v>
      </c>
      <c r="B20" s="6"/>
      <c r="C20" s="6"/>
      <c r="D20" s="6"/>
      <c r="F20" s="64" t="s">
        <v>36</v>
      </c>
      <c r="G20" s="18">
        <f>G19/(F18-1)</f>
        <v>1525</v>
      </c>
      <c r="H20" s="18">
        <f>H19/(F18-1)</f>
        <v>0</v>
      </c>
      <c r="I20" s="18">
        <f>I19/(F18-1)</f>
        <v>125</v>
      </c>
    </row>
    <row r="21" spans="1:14" x14ac:dyDescent="0.25">
      <c r="A21" s="9" t="s">
        <v>24</v>
      </c>
      <c r="B21" s="9" t="s">
        <v>25</v>
      </c>
      <c r="C21" s="9" t="s">
        <v>26</v>
      </c>
      <c r="D21" s="9" t="s">
        <v>27</v>
      </c>
    </row>
    <row r="22" spans="1:14" x14ac:dyDescent="0.25">
      <c r="A22" s="10">
        <v>1</v>
      </c>
      <c r="B22" s="11">
        <f t="shared" ref="B22:D26" si="4">(B4-B$10)^2</f>
        <v>4</v>
      </c>
      <c r="C22" s="11">
        <f t="shared" si="4"/>
        <v>360000</v>
      </c>
      <c r="D22" s="24">
        <f t="shared" si="4"/>
        <v>0.36</v>
      </c>
    </row>
    <row r="23" spans="1:14" x14ac:dyDescent="0.25">
      <c r="A23" s="10">
        <v>2</v>
      </c>
      <c r="B23" s="11">
        <f t="shared" si="4"/>
        <v>0</v>
      </c>
      <c r="C23" s="11">
        <f t="shared" si="4"/>
        <v>160000</v>
      </c>
      <c r="D23" s="24">
        <f t="shared" si="4"/>
        <v>0.16000000000000003</v>
      </c>
    </row>
    <row r="24" spans="1:14" x14ac:dyDescent="0.25">
      <c r="A24" s="10">
        <v>3</v>
      </c>
      <c r="B24" s="11">
        <f t="shared" si="4"/>
        <v>9</v>
      </c>
      <c r="C24" s="11">
        <f t="shared" si="4"/>
        <v>250000</v>
      </c>
      <c r="D24" s="24">
        <f t="shared" si="4"/>
        <v>0.16000000000000003</v>
      </c>
    </row>
    <row r="25" spans="1:14" x14ac:dyDescent="0.25">
      <c r="A25" s="10">
        <v>4</v>
      </c>
      <c r="B25" s="11">
        <f t="shared" si="4"/>
        <v>9</v>
      </c>
      <c r="C25" s="11">
        <f t="shared" si="4"/>
        <v>160000</v>
      </c>
      <c r="D25" s="24">
        <f t="shared" si="4"/>
        <v>0.16000000000000003</v>
      </c>
    </row>
    <row r="26" spans="1:14" x14ac:dyDescent="0.25">
      <c r="A26" s="20">
        <v>5</v>
      </c>
      <c r="B26" s="16">
        <f t="shared" si="4"/>
        <v>4</v>
      </c>
      <c r="C26" s="16">
        <f t="shared" si="4"/>
        <v>1210000</v>
      </c>
      <c r="D26" s="25">
        <f t="shared" si="4"/>
        <v>0.36</v>
      </c>
    </row>
    <row r="27" spans="1:14" x14ac:dyDescent="0.25">
      <c r="A27" s="64" t="s">
        <v>38</v>
      </c>
      <c r="B27" s="24">
        <f>(1/4)*(B22+B23+B24+B25+B26)</f>
        <v>6.5</v>
      </c>
      <c r="C27" s="24">
        <f>(1/4)*(C22+C23+C24+C25+C26)</f>
        <v>535000</v>
      </c>
      <c r="D27" s="24">
        <f>(1/4)*(D22+D23+D24+D25+D26)</f>
        <v>0.30000000000000004</v>
      </c>
    </row>
    <row r="28" spans="1:14" x14ac:dyDescent="0.25">
      <c r="A28" s="64" t="s">
        <v>39</v>
      </c>
      <c r="B28" s="24">
        <f>_xlfn.VAR.S(B4:B8)</f>
        <v>6.5</v>
      </c>
      <c r="C28" s="24">
        <f>_xlfn.VAR.S(C4:C8)</f>
        <v>535000</v>
      </c>
      <c r="D28" s="24">
        <f>_xlfn.VAR.S(D4:D8)</f>
        <v>0.3</v>
      </c>
    </row>
    <row r="29" spans="1:14" x14ac:dyDescent="0.25">
      <c r="A29" s="64" t="s">
        <v>50</v>
      </c>
      <c r="B29" s="24">
        <f>SQRT(B27)</f>
        <v>2.5495097567963922</v>
      </c>
      <c r="C29" s="26">
        <f>SQRT(C27)</f>
        <v>731.43694191638963</v>
      </c>
      <c r="D29" s="26">
        <f>SQRT(D27)</f>
        <v>0.54772255750516619</v>
      </c>
    </row>
    <row r="30" spans="1:14" x14ac:dyDescent="0.25">
      <c r="A30" s="65" t="s">
        <v>51</v>
      </c>
      <c r="B30" s="25">
        <f>_xlfn.STDEV.S(B4:B8)</f>
        <v>2.5495097567963922</v>
      </c>
      <c r="C30" s="27">
        <f>_xlfn.STDEV.S(C4:C8)</f>
        <v>731.43694191638963</v>
      </c>
      <c r="D30" s="27">
        <f>_xlfn.STDEV.S(D4:D8)</f>
        <v>0.54772255750516607</v>
      </c>
    </row>
    <row r="32" spans="1:14" x14ac:dyDescent="0.25">
      <c r="A32" s="6" t="s">
        <v>42</v>
      </c>
      <c r="B32" s="6"/>
      <c r="C32" s="6"/>
      <c r="D32" s="6"/>
      <c r="F32" s="6" t="s">
        <v>41</v>
      </c>
      <c r="G32" s="6"/>
      <c r="H32" s="6"/>
      <c r="I32" s="6"/>
      <c r="K32" s="66" t="s">
        <v>44</v>
      </c>
      <c r="L32" s="66"/>
      <c r="M32" s="66"/>
      <c r="N32" s="66"/>
    </row>
    <row r="33" spans="1:14" x14ac:dyDescent="0.25">
      <c r="A33" s="9" t="s">
        <v>24</v>
      </c>
      <c r="B33" s="9" t="s">
        <v>25</v>
      </c>
      <c r="C33" s="9" t="s">
        <v>26</v>
      </c>
      <c r="D33" s="9" t="s">
        <v>27</v>
      </c>
      <c r="F33" s="9" t="s">
        <v>24</v>
      </c>
      <c r="G33" s="9" t="s">
        <v>33</v>
      </c>
      <c r="H33" s="9" t="s">
        <v>34</v>
      </c>
      <c r="I33" s="9" t="s">
        <v>35</v>
      </c>
    </row>
    <row r="34" spans="1:14" x14ac:dyDescent="0.25">
      <c r="A34" s="10">
        <v>1</v>
      </c>
      <c r="B34" s="28">
        <f>B14/B$29</f>
        <v>-0.78446454055273618</v>
      </c>
      <c r="C34" s="28">
        <f t="shared" ref="C34:D34" si="5">C14/C$29</f>
        <v>-0.82030311242959597</v>
      </c>
      <c r="D34" s="28">
        <f t="shared" si="5"/>
        <v>1.0954451150103321</v>
      </c>
      <c r="E34" s="29"/>
      <c r="F34" s="10">
        <v>1</v>
      </c>
      <c r="G34" s="30">
        <f>B34*C34</f>
        <v>0.64349870420606248</v>
      </c>
      <c r="H34" s="30">
        <f>B34*D34</f>
        <v>-0.85933784884731945</v>
      </c>
      <c r="I34" s="30">
        <f>C34*D34</f>
        <v>-0.89859703733877216</v>
      </c>
      <c r="K34" s="31"/>
      <c r="L34" s="32" t="s">
        <v>25</v>
      </c>
      <c r="M34" s="32" t="s">
        <v>45</v>
      </c>
      <c r="N34" s="32" t="s">
        <v>27</v>
      </c>
    </row>
    <row r="35" spans="1:14" x14ac:dyDescent="0.25">
      <c r="A35" s="10">
        <v>2</v>
      </c>
      <c r="B35" s="28">
        <f t="shared" ref="B35:D38" si="6">B15/B$29</f>
        <v>0</v>
      </c>
      <c r="C35" s="28">
        <f t="shared" si="6"/>
        <v>-0.54686874161973065</v>
      </c>
      <c r="D35" s="28">
        <f t="shared" si="6"/>
        <v>-0.73029674334022143</v>
      </c>
      <c r="E35" s="29"/>
      <c r="F35" s="10">
        <v>2</v>
      </c>
      <c r="G35" s="30">
        <f t="shared" ref="G35:G38" si="7">B35*C35</f>
        <v>0</v>
      </c>
      <c r="H35" s="30">
        <f t="shared" ref="H35:H38" si="8">B35*D35</f>
        <v>0</v>
      </c>
      <c r="I35" s="30">
        <f t="shared" ref="I35:I38" si="9">C35*D35</f>
        <v>0.39937646103945429</v>
      </c>
      <c r="K35" s="33" t="s">
        <v>25</v>
      </c>
      <c r="L35" s="34">
        <v>1</v>
      </c>
      <c r="M35" s="35"/>
      <c r="N35" s="36"/>
    </row>
    <row r="36" spans="1:14" x14ac:dyDescent="0.25">
      <c r="A36" s="10">
        <v>3</v>
      </c>
      <c r="B36" s="28">
        <f t="shared" si="6"/>
        <v>-1.1766968108291043</v>
      </c>
      <c r="C36" s="28">
        <f t="shared" si="6"/>
        <v>-0.68358592702466325</v>
      </c>
      <c r="D36" s="28">
        <f t="shared" si="6"/>
        <v>-0.73029674334022143</v>
      </c>
      <c r="E36" s="29"/>
      <c r="F36" s="10">
        <v>3</v>
      </c>
      <c r="G36" s="30">
        <f t="shared" si="7"/>
        <v>0.8043733802575781</v>
      </c>
      <c r="H36" s="30">
        <f t="shared" si="8"/>
        <v>0.85933784884731945</v>
      </c>
      <c r="I36" s="30">
        <f t="shared" si="9"/>
        <v>0.49922057629931782</v>
      </c>
      <c r="K36" s="37" t="s">
        <v>26</v>
      </c>
      <c r="L36" s="38">
        <f>G40</f>
        <v>0.81777960326187116</v>
      </c>
      <c r="M36" s="39">
        <v>1</v>
      </c>
      <c r="N36" s="40"/>
    </row>
    <row r="37" spans="1:14" x14ac:dyDescent="0.25">
      <c r="A37" s="10">
        <v>4</v>
      </c>
      <c r="B37" s="28">
        <f t="shared" si="6"/>
        <v>1.1766968108291043</v>
      </c>
      <c r="C37" s="28">
        <f t="shared" si="6"/>
        <v>0.54686874161973065</v>
      </c>
      <c r="D37" s="28">
        <f t="shared" si="6"/>
        <v>-0.73029674334022143</v>
      </c>
      <c r="E37" s="29"/>
      <c r="F37" s="10">
        <v>4</v>
      </c>
      <c r="G37" s="30">
        <f t="shared" si="7"/>
        <v>0.64349870420606248</v>
      </c>
      <c r="H37" s="30">
        <f t="shared" si="8"/>
        <v>-0.85933784884731945</v>
      </c>
      <c r="I37" s="30">
        <f t="shared" si="9"/>
        <v>-0.39937646103945429</v>
      </c>
      <c r="K37" s="41" t="s">
        <v>27</v>
      </c>
      <c r="L37" s="42">
        <f>H40</f>
        <v>0</v>
      </c>
      <c r="M37" s="43">
        <f>I40</f>
        <v>0.31201286018707364</v>
      </c>
      <c r="N37" s="44">
        <v>1</v>
      </c>
    </row>
    <row r="38" spans="1:14" x14ac:dyDescent="0.25">
      <c r="A38" s="20">
        <v>5</v>
      </c>
      <c r="B38" s="45">
        <f t="shared" si="6"/>
        <v>0.78446454055273618</v>
      </c>
      <c r="C38" s="45">
        <f t="shared" si="6"/>
        <v>1.5038890394542592</v>
      </c>
      <c r="D38" s="45">
        <f t="shared" si="6"/>
        <v>1.0954451150103321</v>
      </c>
      <c r="E38" s="29"/>
      <c r="F38" s="20">
        <v>5</v>
      </c>
      <c r="G38" s="46">
        <f t="shared" si="7"/>
        <v>1.1797476243777811</v>
      </c>
      <c r="H38" s="46">
        <f t="shared" si="8"/>
        <v>0.85933784884731945</v>
      </c>
      <c r="I38" s="46">
        <f t="shared" si="9"/>
        <v>1.6474279017877489</v>
      </c>
    </row>
    <row r="39" spans="1:14" x14ac:dyDescent="0.25">
      <c r="A39" s="64" t="s">
        <v>28</v>
      </c>
      <c r="B39" s="47">
        <f>SUM(B34:B38)</f>
        <v>0</v>
      </c>
      <c r="C39" s="47">
        <f>SUM(C34:C38)</f>
        <v>0</v>
      </c>
      <c r="D39" s="47">
        <f>SUM(D34:D38)</f>
        <v>0</v>
      </c>
      <c r="E39" s="29"/>
      <c r="F39" s="64" t="s">
        <v>28</v>
      </c>
      <c r="G39" s="48">
        <f>SUM(G34:G38)</f>
        <v>3.2711184130474846</v>
      </c>
      <c r="H39" s="48">
        <f>SUM(H34:H38)</f>
        <v>0</v>
      </c>
      <c r="I39" s="48">
        <f>SUM(I34:I38)</f>
        <v>1.2480514407482945</v>
      </c>
    </row>
    <row r="40" spans="1:14" x14ac:dyDescent="0.25">
      <c r="A40" s="64" t="s">
        <v>29</v>
      </c>
      <c r="B40" s="28">
        <f>AVERAGE(B34:B38)</f>
        <v>0</v>
      </c>
      <c r="C40" s="28">
        <f>AVERAGE(C34:C38)</f>
        <v>0</v>
      </c>
      <c r="D40" s="28">
        <f>AVERAGE(D34:D38)</f>
        <v>0</v>
      </c>
      <c r="E40" s="29"/>
      <c r="F40" s="64" t="s">
        <v>43</v>
      </c>
      <c r="G40" s="28">
        <f>G39/(F38-1)</f>
        <v>0.81777960326187116</v>
      </c>
      <c r="H40" s="28">
        <f>H39/(F38-1)</f>
        <v>0</v>
      </c>
      <c r="I40" s="28">
        <f>I39/(F38-1)</f>
        <v>0.31201286018707364</v>
      </c>
    </row>
    <row r="41" spans="1:14" x14ac:dyDescent="0.25">
      <c r="A41" s="64" t="s">
        <v>40</v>
      </c>
      <c r="B41" s="28">
        <f>_xlfn.VAR.S(B34:B38)</f>
        <v>1</v>
      </c>
      <c r="C41" s="28">
        <f t="shared" ref="C41:D41" si="10">_xlfn.VAR.S(C34:C38)</f>
        <v>1.0000000000000002</v>
      </c>
      <c r="D41" s="28">
        <f t="shared" si="10"/>
        <v>0.99999999999999978</v>
      </c>
      <c r="E41" s="29"/>
    </row>
    <row r="42" spans="1:14" x14ac:dyDescent="0.25">
      <c r="A42" s="64" t="s">
        <v>52</v>
      </c>
      <c r="B42" s="28">
        <f>_xlfn.STDEV.S(B34:B38)</f>
        <v>1</v>
      </c>
      <c r="C42" s="28">
        <f>_xlfn.STDEV.S(C34:C38)</f>
        <v>1</v>
      </c>
      <c r="D42" s="28">
        <f>_xlfn.STDEV.S(D34:D38)</f>
        <v>0.99999999999999989</v>
      </c>
      <c r="E42" s="29"/>
    </row>
  </sheetData>
  <pageMargins left="0.7" right="0.7" top="0.75" bottom="0.75" header="0.3" footer="0.3"/>
  <pageSetup paperSize="9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zoomScaleNormal="100" workbookViewId="0">
      <selection activeCell="A56" sqref="A56"/>
    </sheetView>
  </sheetViews>
  <sheetFormatPr baseColWidth="10" defaultColWidth="11.42578125" defaultRowHeight="15" x14ac:dyDescent="0.25"/>
  <cols>
    <col min="1" max="1" width="36.85546875" style="7" bestFit="1" customWidth="1"/>
    <col min="2" max="2" width="12.140625" style="7" customWidth="1"/>
    <col min="3" max="3" width="12.5703125" style="7" customWidth="1"/>
    <col min="4" max="4" width="6" style="7" bestFit="1" customWidth="1"/>
    <col min="5" max="5" width="16.5703125" style="7" bestFit="1" customWidth="1"/>
    <col min="6" max="6" width="8.7109375" style="7" customWidth="1"/>
    <col min="7" max="16384" width="11.42578125" style="7"/>
  </cols>
  <sheetData>
    <row r="1" spans="1:6" x14ac:dyDescent="0.25">
      <c r="A1" s="6" t="s">
        <v>30</v>
      </c>
      <c r="B1" s="6"/>
      <c r="C1" s="6"/>
    </row>
    <row r="2" spans="1:6" x14ac:dyDescent="0.25">
      <c r="A2" s="9" t="s">
        <v>46</v>
      </c>
      <c r="B2" s="9" t="s">
        <v>1</v>
      </c>
      <c r="C2" s="9" t="s">
        <v>2</v>
      </c>
    </row>
    <row r="3" spans="1:6" x14ac:dyDescent="0.25">
      <c r="A3" s="50">
        <v>1</v>
      </c>
      <c r="B3" s="11">
        <v>26</v>
      </c>
      <c r="C3" s="12">
        <v>26</v>
      </c>
    </row>
    <row r="4" spans="1:6" x14ac:dyDescent="0.25">
      <c r="A4" s="50">
        <v>2</v>
      </c>
      <c r="B4" s="11">
        <v>34</v>
      </c>
      <c r="C4" s="12">
        <v>30</v>
      </c>
      <c r="F4" s="29"/>
    </row>
    <row r="5" spans="1:6" x14ac:dyDescent="0.25">
      <c r="A5" s="50">
        <v>3</v>
      </c>
      <c r="B5" s="11">
        <v>19</v>
      </c>
      <c r="C5" s="12">
        <v>29</v>
      </c>
    </row>
    <row r="6" spans="1:6" x14ac:dyDescent="0.25">
      <c r="A6" s="50">
        <v>4</v>
      </c>
      <c r="B6" s="11">
        <v>20</v>
      </c>
      <c r="C6" s="12">
        <v>24</v>
      </c>
    </row>
    <row r="7" spans="1:6" x14ac:dyDescent="0.25">
      <c r="A7" s="50">
        <v>5</v>
      </c>
      <c r="B7" s="11">
        <v>19</v>
      </c>
      <c r="C7" s="12">
        <v>14</v>
      </c>
    </row>
    <row r="8" spans="1:6" x14ac:dyDescent="0.25">
      <c r="A8" s="50">
        <v>6</v>
      </c>
      <c r="B8" s="11">
        <v>23</v>
      </c>
      <c r="C8" s="12">
        <v>30</v>
      </c>
    </row>
    <row r="9" spans="1:6" x14ac:dyDescent="0.25">
      <c r="A9" s="50">
        <v>7</v>
      </c>
      <c r="B9" s="11">
        <v>20</v>
      </c>
      <c r="C9" s="12">
        <v>27</v>
      </c>
    </row>
    <row r="10" spans="1:6" x14ac:dyDescent="0.25">
      <c r="A10" s="50">
        <v>8</v>
      </c>
      <c r="B10" s="11">
        <v>32</v>
      </c>
      <c r="C10" s="12">
        <v>33</v>
      </c>
      <c r="F10" s="51"/>
    </row>
    <row r="11" spans="1:6" x14ac:dyDescent="0.25">
      <c r="A11" s="50">
        <v>9</v>
      </c>
      <c r="B11" s="11">
        <v>12</v>
      </c>
      <c r="C11" s="12">
        <v>7</v>
      </c>
    </row>
    <row r="12" spans="1:6" x14ac:dyDescent="0.25">
      <c r="A12" s="50">
        <v>10</v>
      </c>
      <c r="B12" s="11">
        <v>6</v>
      </c>
      <c r="C12" s="12">
        <v>9</v>
      </c>
    </row>
    <row r="13" spans="1:6" x14ac:dyDescent="0.25">
      <c r="A13" s="50">
        <v>11</v>
      </c>
      <c r="B13" s="11">
        <v>11</v>
      </c>
      <c r="C13" s="12">
        <v>17</v>
      </c>
    </row>
    <row r="14" spans="1:6" x14ac:dyDescent="0.25">
      <c r="A14" s="50">
        <v>12</v>
      </c>
      <c r="B14" s="11">
        <v>29</v>
      </c>
      <c r="C14" s="12">
        <v>22</v>
      </c>
    </row>
    <row r="15" spans="1:6" x14ac:dyDescent="0.25">
      <c r="A15" s="50">
        <v>13</v>
      </c>
      <c r="B15" s="11">
        <v>15</v>
      </c>
      <c r="C15" s="12">
        <v>15</v>
      </c>
    </row>
    <row r="16" spans="1:6" x14ac:dyDescent="0.25">
      <c r="A16" s="50">
        <v>14</v>
      </c>
      <c r="B16" s="11">
        <v>16</v>
      </c>
      <c r="C16" s="12">
        <v>26</v>
      </c>
    </row>
    <row r="17" spans="1:8" x14ac:dyDescent="0.25">
      <c r="A17" s="50">
        <v>15</v>
      </c>
      <c r="B17" s="11">
        <v>24</v>
      </c>
      <c r="C17" s="12">
        <v>18</v>
      </c>
    </row>
    <row r="18" spans="1:8" x14ac:dyDescent="0.25">
      <c r="A18" s="50">
        <v>16</v>
      </c>
      <c r="B18" s="11">
        <v>46</v>
      </c>
      <c r="C18" s="12">
        <v>39</v>
      </c>
    </row>
    <row r="19" spans="1:8" x14ac:dyDescent="0.25">
      <c r="A19" s="50">
        <v>17</v>
      </c>
      <c r="B19" s="11">
        <v>30</v>
      </c>
      <c r="C19" s="12">
        <v>26</v>
      </c>
    </row>
    <row r="20" spans="1:8" x14ac:dyDescent="0.25">
      <c r="A20" s="50">
        <v>18</v>
      </c>
      <c r="B20" s="11">
        <v>15</v>
      </c>
      <c r="C20" s="12">
        <v>21</v>
      </c>
    </row>
    <row r="21" spans="1:8" x14ac:dyDescent="0.25">
      <c r="A21" s="50">
        <v>19</v>
      </c>
      <c r="B21" s="11">
        <v>20</v>
      </c>
      <c r="C21" s="12">
        <v>19</v>
      </c>
    </row>
    <row r="22" spans="1:8" x14ac:dyDescent="0.25">
      <c r="A22" s="50">
        <v>20</v>
      </c>
      <c r="B22" s="16">
        <v>28</v>
      </c>
      <c r="C22" s="49">
        <v>31</v>
      </c>
    </row>
    <row r="23" spans="1:8" x14ac:dyDescent="0.25">
      <c r="A23" s="64"/>
      <c r="B23" s="13">
        <f>SUM(B3:B22)</f>
        <v>445</v>
      </c>
      <c r="C23" s="13">
        <f>SUM(C3:C22)</f>
        <v>463</v>
      </c>
      <c r="H23" s="7" t="s">
        <v>49</v>
      </c>
    </row>
    <row r="24" spans="1:8" x14ac:dyDescent="0.25">
      <c r="A24" s="64" t="s">
        <v>29</v>
      </c>
      <c r="B24" s="17">
        <f>B23/A22</f>
        <v>22.25</v>
      </c>
      <c r="C24" s="17">
        <f t="shared" ref="C24" si="0">AVERAGE(C3:C22)</f>
        <v>23.15</v>
      </c>
    </row>
    <row r="25" spans="1:8" x14ac:dyDescent="0.25">
      <c r="A25" s="64" t="s">
        <v>38</v>
      </c>
      <c r="B25" s="17">
        <f>(1/19)*((B3-B$24)^2+(B4-B$24)^2+(B5-B$24)^2+(B6-B$24)^2+(B7-B$24)^2+(B8-B$24)^2+(B9-B$24)^2+(B10-B$24)^2+(B11-B$24)^2+(B12-B$24)^2+(B13-B$24)^2+(B14-B$24)^2+(B15-B$24)^2+(B16-B$24)^2+(B17-B$24)^2+(B18-B$24)^2+(B19-B$24)^2+(B20-B$24)^2+(B21-B$24)^2+(B22-B$24)^2)</f>
        <v>85.776315789473685</v>
      </c>
      <c r="C25" s="17">
        <f>(1/19)*((C3-C$24)^2+(C4-C$24)^2+(C5-C$24)^2+(C6-C$24)^2+(C7-C$24)^2+(C8-C$24)^2+(C9-C$24)^2+(C10-C$24)^2+(C11-C$24)^2+(C12-C$24)^2+(C13-C$24)^2+(C14-C$24)^2+(C15-C$24)^2+(C16-C$24)^2+(C17-C$24)^2+(C18-C$24)^2+(C19-C$24)^2+(C20-C$24)^2+(C21-C$24)^2+(C22-C$24)^2)</f>
        <v>67.186842105263153</v>
      </c>
    </row>
    <row r="26" spans="1:8" x14ac:dyDescent="0.25">
      <c r="A26" s="64" t="s">
        <v>39</v>
      </c>
      <c r="B26" s="17">
        <f>_xlfn.VAR.S(B3:B22)</f>
        <v>85.776315789473685</v>
      </c>
      <c r="C26" s="17">
        <f>_xlfn.VAR.S(C3:C22)</f>
        <v>67.186842105263125</v>
      </c>
    </row>
    <row r="27" spans="1:8" x14ac:dyDescent="0.25">
      <c r="A27" s="64" t="s">
        <v>50</v>
      </c>
      <c r="B27" s="17">
        <f>SQRT(B25)</f>
        <v>9.2615503987979082</v>
      </c>
      <c r="C27" s="17">
        <f t="shared" ref="C27" si="1">SQRT(C25)</f>
        <v>8.1967580240765407</v>
      </c>
    </row>
    <row r="28" spans="1:8" x14ac:dyDescent="0.25">
      <c r="A28" s="65" t="s">
        <v>51</v>
      </c>
      <c r="B28" s="15">
        <f>_xlfn.STDEV.S(B3:B22)</f>
        <v>9.2615503987979082</v>
      </c>
      <c r="C28" s="52">
        <f>_xlfn.STDEV.S(C3:C22)</f>
        <v>8.196758024076539</v>
      </c>
      <c r="D28" s="53"/>
    </row>
    <row r="31" spans="1:8" x14ac:dyDescent="0.25">
      <c r="A31" s="6" t="s">
        <v>42</v>
      </c>
      <c r="B31" s="6"/>
      <c r="C31" s="6"/>
    </row>
    <row r="32" spans="1:8" x14ac:dyDescent="0.25">
      <c r="A32" s="9" t="s">
        <v>46</v>
      </c>
      <c r="B32" s="67" t="s">
        <v>47</v>
      </c>
      <c r="C32" s="67" t="s">
        <v>48</v>
      </c>
    </row>
    <row r="33" spans="1:3" x14ac:dyDescent="0.25">
      <c r="A33" s="50">
        <v>1</v>
      </c>
      <c r="B33" s="30">
        <f t="shared" ref="B33:C52" si="2">(B3-B$24)/B$27</f>
        <v>0.40489981034781464</v>
      </c>
      <c r="C33" s="30">
        <f t="shared" si="2"/>
        <v>0.3476984426804629</v>
      </c>
    </row>
    <row r="34" spans="1:3" x14ac:dyDescent="0.25">
      <c r="A34" s="50">
        <v>2</v>
      </c>
      <c r="B34" s="30">
        <f t="shared" si="2"/>
        <v>1.2686860724231526</v>
      </c>
      <c r="C34" s="30">
        <f t="shared" si="2"/>
        <v>0.83569625696883165</v>
      </c>
    </row>
    <row r="35" spans="1:3" x14ac:dyDescent="0.25">
      <c r="A35" s="50">
        <v>3</v>
      </c>
      <c r="B35" s="30">
        <f t="shared" si="2"/>
        <v>-0.35091316896810604</v>
      </c>
      <c r="C35" s="30">
        <f t="shared" si="2"/>
        <v>0.71369680339673947</v>
      </c>
    </row>
    <row r="36" spans="1:3" x14ac:dyDescent="0.25">
      <c r="A36" s="50">
        <v>4</v>
      </c>
      <c r="B36" s="30">
        <f t="shared" si="2"/>
        <v>-0.24293988620868878</v>
      </c>
      <c r="C36" s="30">
        <f t="shared" si="2"/>
        <v>0.10369953553627853</v>
      </c>
    </row>
    <row r="37" spans="1:3" x14ac:dyDescent="0.25">
      <c r="A37" s="50">
        <v>5</v>
      </c>
      <c r="B37" s="30">
        <f t="shared" si="2"/>
        <v>-0.35091316896810604</v>
      </c>
      <c r="C37" s="30">
        <f t="shared" si="2"/>
        <v>-1.1162950001846432</v>
      </c>
    </row>
    <row r="38" spans="1:3" x14ac:dyDescent="0.25">
      <c r="A38" s="50">
        <v>6</v>
      </c>
      <c r="B38" s="30">
        <f t="shared" si="2"/>
        <v>8.0979962069562927E-2</v>
      </c>
      <c r="C38" s="30">
        <f t="shared" si="2"/>
        <v>0.83569625696883165</v>
      </c>
    </row>
    <row r="39" spans="1:3" x14ac:dyDescent="0.25">
      <c r="A39" s="50">
        <v>7</v>
      </c>
      <c r="B39" s="30">
        <f t="shared" si="2"/>
        <v>-0.24293988620868878</v>
      </c>
      <c r="C39" s="30">
        <f t="shared" si="2"/>
        <v>0.46969789625255509</v>
      </c>
    </row>
    <row r="40" spans="1:3" x14ac:dyDescent="0.25">
      <c r="A40" s="50">
        <v>8</v>
      </c>
      <c r="B40" s="30">
        <f t="shared" si="2"/>
        <v>1.0527395069043179</v>
      </c>
      <c r="C40" s="30">
        <f t="shared" si="2"/>
        <v>1.2016946176851082</v>
      </c>
    </row>
    <row r="41" spans="1:3" x14ac:dyDescent="0.25">
      <c r="A41" s="50">
        <v>9</v>
      </c>
      <c r="B41" s="30">
        <f t="shared" si="2"/>
        <v>-1.1067261482840267</v>
      </c>
      <c r="C41" s="30">
        <f t="shared" si="2"/>
        <v>-1.9702911751892886</v>
      </c>
    </row>
    <row r="42" spans="1:3" x14ac:dyDescent="0.25">
      <c r="A42" s="50">
        <v>10</v>
      </c>
      <c r="B42" s="30">
        <f t="shared" si="2"/>
        <v>-1.7545658448405301</v>
      </c>
      <c r="C42" s="30">
        <f t="shared" si="2"/>
        <v>-1.7262922680451043</v>
      </c>
    </row>
    <row r="43" spans="1:3" x14ac:dyDescent="0.25">
      <c r="A43" s="50">
        <v>11</v>
      </c>
      <c r="B43" s="30">
        <f t="shared" si="2"/>
        <v>-1.2146994310434438</v>
      </c>
      <c r="C43" s="30">
        <f t="shared" si="2"/>
        <v>-0.75029663946836678</v>
      </c>
    </row>
    <row r="44" spans="1:3" x14ac:dyDescent="0.25">
      <c r="A44" s="50">
        <v>12</v>
      </c>
      <c r="B44" s="30">
        <f t="shared" si="2"/>
        <v>0.72881965862606635</v>
      </c>
      <c r="C44" s="30">
        <f t="shared" si="2"/>
        <v>-0.14029937160790584</v>
      </c>
    </row>
    <row r="45" spans="1:3" x14ac:dyDescent="0.25">
      <c r="A45" s="50">
        <v>13</v>
      </c>
      <c r="B45" s="30">
        <f t="shared" si="2"/>
        <v>-0.782806300005775</v>
      </c>
      <c r="C45" s="30">
        <f t="shared" si="2"/>
        <v>-0.99429554661255115</v>
      </c>
    </row>
    <row r="46" spans="1:3" x14ac:dyDescent="0.25">
      <c r="A46" s="50">
        <v>14</v>
      </c>
      <c r="B46" s="30">
        <f t="shared" si="2"/>
        <v>-0.67483301724635769</v>
      </c>
      <c r="C46" s="30">
        <f t="shared" si="2"/>
        <v>0.3476984426804629</v>
      </c>
    </row>
    <row r="47" spans="1:3" x14ac:dyDescent="0.25">
      <c r="A47" s="50">
        <v>15</v>
      </c>
      <c r="B47" s="30">
        <f t="shared" si="2"/>
        <v>0.18895324482898015</v>
      </c>
      <c r="C47" s="30">
        <f t="shared" si="2"/>
        <v>-0.62829718589627459</v>
      </c>
    </row>
    <row r="48" spans="1:3" x14ac:dyDescent="0.25">
      <c r="A48" s="50">
        <v>16</v>
      </c>
      <c r="B48" s="54">
        <f t="shared" si="2"/>
        <v>2.5643654655361594</v>
      </c>
      <c r="C48" s="30">
        <f t="shared" si="2"/>
        <v>1.9336913391176613</v>
      </c>
    </row>
    <row r="49" spans="1:3" x14ac:dyDescent="0.25">
      <c r="A49" s="50">
        <v>17</v>
      </c>
      <c r="B49" s="30">
        <f t="shared" si="2"/>
        <v>0.83679294138548355</v>
      </c>
      <c r="C49" s="30">
        <f t="shared" si="2"/>
        <v>0.3476984426804629</v>
      </c>
    </row>
    <row r="50" spans="1:3" x14ac:dyDescent="0.25">
      <c r="A50" s="50">
        <v>18</v>
      </c>
      <c r="B50" s="30">
        <f t="shared" si="2"/>
        <v>-0.782806300005775</v>
      </c>
      <c r="C50" s="30">
        <f t="shared" si="2"/>
        <v>-0.26229882517999803</v>
      </c>
    </row>
    <row r="51" spans="1:3" x14ac:dyDescent="0.25">
      <c r="A51" s="50">
        <v>19</v>
      </c>
      <c r="B51" s="30">
        <f t="shared" si="2"/>
        <v>-0.24293988620868878</v>
      </c>
      <c r="C51" s="30">
        <f t="shared" si="2"/>
        <v>-0.5062977323241824</v>
      </c>
    </row>
    <row r="52" spans="1:3" x14ac:dyDescent="0.25">
      <c r="A52" s="55">
        <v>20</v>
      </c>
      <c r="B52" s="46">
        <f t="shared" si="2"/>
        <v>0.62084637586664915</v>
      </c>
      <c r="C52" s="46">
        <f t="shared" si="2"/>
        <v>0.95769571054092384</v>
      </c>
    </row>
    <row r="53" spans="1:3" x14ac:dyDescent="0.25">
      <c r="A53" s="64" t="s">
        <v>28</v>
      </c>
      <c r="B53" s="47">
        <f>SUM(B33:B52)</f>
        <v>0</v>
      </c>
      <c r="C53" s="47">
        <f t="shared" ref="C53" si="3">SUM(C33:C52)</f>
        <v>3.4416913763379853E-15</v>
      </c>
    </row>
    <row r="54" spans="1:3" x14ac:dyDescent="0.25">
      <c r="A54" s="64" t="s">
        <v>29</v>
      </c>
      <c r="B54" s="28">
        <f>AVERAGE(B33:B52)</f>
        <v>0</v>
      </c>
      <c r="C54" s="28">
        <f t="shared" ref="C54" si="4">AVERAGE(C33:C52)</f>
        <v>1.7208456881689927E-16</v>
      </c>
    </row>
    <row r="55" spans="1:3" x14ac:dyDescent="0.25">
      <c r="A55" s="64" t="s">
        <v>52</v>
      </c>
      <c r="B55" s="28">
        <f>_xlfn.STDEV.S(B33:B52)</f>
        <v>0.99999999999999989</v>
      </c>
      <c r="C55" s="28">
        <f t="shared" ref="C55" si="5">_xlfn.STDEV.S(C33:C52)</f>
        <v>0.99999999999999989</v>
      </c>
    </row>
  </sheetData>
  <pageMargins left="0.78740157480314998" right="0.78740157480314998" top="0.98425196850393704" bottom="0.98425196850393704" header="0.511811023622047" footer="0.511811023622047"/>
  <pageSetup paperSize="9" orientation="landscape" horizontalDpi="0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37</vt:i4>
      </vt:variant>
    </vt:vector>
  </HeadingPairs>
  <TitlesOfParts>
    <vt:vector size="41" baseType="lpstr">
      <vt:lpstr>disclaimer</vt:lpstr>
      <vt:lpstr>table of content</vt:lpstr>
      <vt:lpstr>statistical basic concept</vt:lpstr>
      <vt:lpstr>outlier &amp; missing values</vt:lpstr>
      <vt:lpstr>'outlier &amp; missing values'!Druckbereich</vt:lpstr>
      <vt:lpstr>'outlier &amp; missing values'!MAFOBU_10</vt:lpstr>
      <vt:lpstr>'statistical basic concept'!MAFOBU_10</vt:lpstr>
      <vt:lpstr>'outlier &amp; missing values'!MAFOBU_11</vt:lpstr>
      <vt:lpstr>'statistical basic concept'!MAFOBU_11</vt:lpstr>
      <vt:lpstr>'statistical basic concept'!MAFOBU_16</vt:lpstr>
      <vt:lpstr>'statistical basic concept'!MAFOBU_17</vt:lpstr>
      <vt:lpstr>'statistical basic concept'!MAFOBU_18</vt:lpstr>
      <vt:lpstr>'statistical basic concept'!MAFOBU_19</vt:lpstr>
      <vt:lpstr>'statistical basic concept'!MAFOBU_20</vt:lpstr>
      <vt:lpstr>'statistical basic concept'!MAFOBU_21</vt:lpstr>
      <vt:lpstr>'statistical basic concept'!MAFOBU_22</vt:lpstr>
      <vt:lpstr>'statistical basic concept'!MAFOBU_23</vt:lpstr>
      <vt:lpstr>'statistical basic concept'!MAFOBU_24</vt:lpstr>
      <vt:lpstr>'statistical basic concept'!MAFOBU_25</vt:lpstr>
      <vt:lpstr>'statistical basic concept'!MAFOBU_26</vt:lpstr>
      <vt:lpstr>'statistical basic concept'!MAFOBU_27</vt:lpstr>
      <vt:lpstr>'statistical basic concept'!MAFOBU_28</vt:lpstr>
      <vt:lpstr>'statistical basic concept'!MAFOBU_29</vt:lpstr>
      <vt:lpstr>'statistical basic concept'!MAFOBU_30</vt:lpstr>
      <vt:lpstr>'statistical basic concept'!MAFOBU_31</vt:lpstr>
      <vt:lpstr>'statistical basic concept'!MAFOBU_32</vt:lpstr>
      <vt:lpstr>'statistical basic concept'!MAFOBU_33</vt:lpstr>
      <vt:lpstr>'statistical basic concept'!MAFOBU_34</vt:lpstr>
      <vt:lpstr>'statistical basic concept'!MAFOBU_35</vt:lpstr>
      <vt:lpstr>'outlier &amp; missing values'!MAFOBU_4</vt:lpstr>
      <vt:lpstr>'statistical basic concept'!MAFOBU_4</vt:lpstr>
      <vt:lpstr>'outlier &amp; missing values'!MAFOBU_5</vt:lpstr>
      <vt:lpstr>'statistical basic concept'!MAFOBU_5</vt:lpstr>
      <vt:lpstr>'outlier &amp; missing values'!MAFOBU_6</vt:lpstr>
      <vt:lpstr>'statistical basic concept'!MAFOBU_6</vt:lpstr>
      <vt:lpstr>'outlier &amp; missing values'!MAFOBU_7</vt:lpstr>
      <vt:lpstr>'statistical basic concept'!MAFOBU_7</vt:lpstr>
      <vt:lpstr>'outlier &amp; missing values'!MAFOBU_8</vt:lpstr>
      <vt:lpstr>'statistical basic concept'!MAFOBU_8</vt:lpstr>
      <vt:lpstr>'outlier &amp; missing values'!MAFOBU_9</vt:lpstr>
      <vt:lpstr>'statistical basic concept'!MAFOBU_9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Klaus Backhaus; Bernd Erichson; Sonja Gensler; Rolf Weiber; Thomas Weiber</dc:creator>
  <cp:lastModifiedBy>Gensler, Sonja</cp:lastModifiedBy>
  <cp:lastPrinted>2021-02-22T22:01:46Z</cp:lastPrinted>
  <dcterms:created xsi:type="dcterms:W3CDTF">2005-10-20T13:41:31Z</dcterms:created>
  <dcterms:modified xsi:type="dcterms:W3CDTF">2021-09-22T14:27:03Z</dcterms:modified>
</cp:coreProperties>
</file>