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gens_01\sciebo2\02 projects\01_MVA\08 Webseite\04 Excel example\02 ANOVA\"/>
    </mc:Choice>
  </mc:AlternateContent>
  <xr:revisionPtr revIDLastSave="0" documentId="13_ncr:1_{0EC99633-F31E-4FA0-B9FF-DA518F9093F5}" xr6:coauthVersionLast="36" xr6:coauthVersionMax="36" xr10:uidLastSave="{00000000-0000-0000-0000-000000000000}"/>
  <bookViews>
    <workbookView xWindow="0" yWindow="0" windowWidth="14310" windowHeight="6440" xr2:uid="{00000000-000D-0000-FFFF-FFFF00000000}"/>
  </bookViews>
  <sheets>
    <sheet name="disclaimer" sheetId="3" r:id="rId1"/>
    <sheet name="table of content" sheetId="4" r:id="rId2"/>
    <sheet name="data" sheetId="6" r:id="rId3"/>
    <sheet name="SS and F-test" sheetId="2" r:id="rId4"/>
    <sheet name="F table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K23" i="2"/>
  <c r="E7" i="2"/>
  <c r="F7" i="2" s="1"/>
  <c r="E8" i="2"/>
  <c r="F8" i="2" s="1"/>
  <c r="E13" i="2"/>
  <c r="F13" i="2" s="1"/>
  <c r="K15" i="2"/>
  <c r="D6" i="2"/>
  <c r="H6" i="2" s="1"/>
  <c r="D5" i="2"/>
  <c r="H5" i="2" s="1"/>
  <c r="K5" i="2"/>
  <c r="E9" i="2" s="1"/>
  <c r="F9" i="2" s="1"/>
  <c r="K4" i="2"/>
  <c r="K10" i="2" s="1"/>
  <c r="K3" i="2"/>
  <c r="K9" i="2" s="1"/>
  <c r="K2" i="2"/>
  <c r="K8" i="2" s="1"/>
  <c r="D7" i="2" l="1"/>
  <c r="K16" i="2"/>
  <c r="E6" i="2"/>
  <c r="F6" i="2" s="1"/>
  <c r="D8" i="2"/>
  <c r="E2" i="2"/>
  <c r="F2" i="2" s="1"/>
  <c r="E5" i="2"/>
  <c r="F5" i="2" s="1"/>
  <c r="D9" i="2"/>
  <c r="E16" i="2"/>
  <c r="F16" i="2" s="1"/>
  <c r="E4" i="2"/>
  <c r="F4" i="2" s="1"/>
  <c r="D10" i="2"/>
  <c r="E15" i="2"/>
  <c r="F15" i="2" s="1"/>
  <c r="E3" i="2"/>
  <c r="F3" i="2" s="1"/>
  <c r="K17" i="2"/>
  <c r="D11" i="2"/>
  <c r="E14" i="2"/>
  <c r="F14" i="2" s="1"/>
  <c r="D12" i="2"/>
  <c r="D13" i="2"/>
  <c r="E12" i="2"/>
  <c r="F12" i="2" s="1"/>
  <c r="D2" i="2"/>
  <c r="D14" i="2"/>
  <c r="E11" i="2"/>
  <c r="F11" i="2" s="1"/>
  <c r="D3" i="2"/>
  <c r="D15" i="2"/>
  <c r="E10" i="2"/>
  <c r="F10" i="2" s="1"/>
  <c r="D4" i="2"/>
  <c r="D16" i="2"/>
  <c r="H3" i="2" l="1"/>
  <c r="G3" i="2"/>
  <c r="G14" i="2"/>
  <c r="H14" i="2"/>
  <c r="F17" i="2"/>
  <c r="G5" i="2"/>
  <c r="H16" i="2"/>
  <c r="G16" i="2"/>
  <c r="H4" i="2"/>
  <c r="G4" i="2"/>
  <c r="G9" i="2"/>
  <c r="H9" i="2"/>
  <c r="G13" i="2"/>
  <c r="H13" i="2"/>
  <c r="G12" i="2"/>
  <c r="H12" i="2"/>
  <c r="G11" i="2"/>
  <c r="H11" i="2"/>
  <c r="H7" i="2"/>
  <c r="G7" i="2"/>
  <c r="G10" i="2"/>
  <c r="H10" i="2"/>
  <c r="H2" i="2"/>
  <c r="H17" i="2" s="1"/>
  <c r="K26" i="2" s="1"/>
  <c r="G2" i="2"/>
  <c r="G17" i="2" s="1"/>
  <c r="G8" i="2"/>
  <c r="H8" i="2"/>
  <c r="H15" i="2"/>
  <c r="G15" i="2"/>
  <c r="G6" i="2"/>
  <c r="K29" i="2" l="1"/>
  <c r="K25" i="2"/>
  <c r="K27" i="2" s="1"/>
</calcChain>
</file>

<file path=xl/sharedStrings.xml><?xml version="1.0" encoding="utf-8"?>
<sst xmlns="http://schemas.openxmlformats.org/spreadsheetml/2006/main" count="90" uniqueCount="51">
  <si>
    <t>This Excel sheet is supplementary material to the book "Multivariate Analysis - An Application-Oriented Introduction"</t>
  </si>
  <si>
    <t>by Klaus Backhaus, Bernd Erichson, Sonja Gensler, Rolf Weiber, and Thomas Weiber, 2021, Springer.</t>
  </si>
  <si>
    <t>The Excel sheet is published under the CC BY-NC-SA licence.</t>
  </si>
  <si>
    <t>You are free to:</t>
  </si>
  <si>
    <t>Share</t>
  </si>
  <si>
    <t>copy and redistribute the material in any medium or format</t>
  </si>
  <si>
    <t>Adapt</t>
  </si>
  <si>
    <t>remix, transform, and build upon the material</t>
  </si>
  <si>
    <t>Under the following terms:</t>
  </si>
  <si>
    <t>Attribution</t>
  </si>
  <si>
    <t xml:space="preserve">You must give appropriate credit, provide a link to the license, and indicate if changes were made. </t>
  </si>
  <si>
    <t xml:space="preserve">You may do so in any reasonable manner, but not in any way that suggests the licensor endorses you or your use. </t>
  </si>
  <si>
    <t>NonCommercial</t>
  </si>
  <si>
    <t xml:space="preserve">You may not use the material for commercial purposes. </t>
  </si>
  <si>
    <t>ShareAlike</t>
  </si>
  <si>
    <t>If you remix, transform, or build upon the material, you must distribute your contributions under the same license as the original.</t>
  </si>
  <si>
    <t>Sheet</t>
  </si>
  <si>
    <t>Description</t>
  </si>
  <si>
    <t>data</t>
  </si>
  <si>
    <t>Sheet contains the data for each single observation</t>
  </si>
  <si>
    <t>placement</t>
  </si>
  <si>
    <t>sales</t>
  </si>
  <si>
    <t>supermarket</t>
  </si>
  <si>
    <t>candy section</t>
  </si>
  <si>
    <t>special</t>
  </si>
  <si>
    <t>cash register</t>
  </si>
  <si>
    <t>mean values</t>
  </si>
  <si>
    <t>special placement</t>
  </si>
  <si>
    <t>total</t>
  </si>
  <si>
    <t>group mean</t>
  </si>
  <si>
    <t>group size</t>
  </si>
  <si>
    <t>total mean</t>
  </si>
  <si>
    <t>Sum of Squares_total</t>
  </si>
  <si>
    <t>Sum of Squares_within</t>
  </si>
  <si>
    <t>Sum of Squares_between</t>
  </si>
  <si>
    <t>F-test</t>
  </si>
  <si>
    <t>F_emp</t>
  </si>
  <si>
    <t>number of observations (N)</t>
  </si>
  <si>
    <t>number of groups (G)</t>
  </si>
  <si>
    <t>degree of freedom SS_between</t>
  </si>
  <si>
    <t>degree of freedom SS_within</t>
  </si>
  <si>
    <t>MS_between</t>
  </si>
  <si>
    <t>MS_within</t>
  </si>
  <si>
    <t>F_theoretical</t>
  </si>
  <si>
    <t xml:space="preserve">Source: https://web.ma.utexas.edu/users/davis/375/popecol/tables/f005.html  </t>
  </si>
  <si>
    <t>Eta-square</t>
  </si>
  <si>
    <t>SS and F-test</t>
  </si>
  <si>
    <t>Sheet shows how to compute SS_total, SS_between, SS_within and the F-test (cf. chapter 3.2.1 in the book)</t>
  </si>
  <si>
    <t>Sheet provides information about the F-distribution</t>
  </si>
  <si>
    <t>deviation from the total mean value</t>
  </si>
  <si>
    <t>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</si>
</sst>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235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3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9" fillId="3" borderId="0" xfId="2" applyFill="1"/>
    <xf numFmtId="0" fontId="10" fillId="4" borderId="0" xfId="0" applyFont="1" applyFill="1"/>
    <xf numFmtId="0" fontId="11" fillId="4" borderId="0" xfId="0" applyFont="1" applyFill="1"/>
    <xf numFmtId="0" fontId="11" fillId="3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1" fillId="2" borderId="0" xfId="0" applyFont="1" applyFill="1"/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 indent="5"/>
    </xf>
    <xf numFmtId="2" fontId="11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0" fontId="10" fillId="4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right" indent="5"/>
    </xf>
    <xf numFmtId="0" fontId="11" fillId="0" borderId="0" xfId="0" applyFont="1" applyFill="1"/>
    <xf numFmtId="2" fontId="11" fillId="0" borderId="0" xfId="0" applyNumberFormat="1" applyFont="1" applyFill="1"/>
    <xf numFmtId="0" fontId="10" fillId="2" borderId="0" xfId="0" applyFont="1" applyFill="1"/>
    <xf numFmtId="0" fontId="10" fillId="0" borderId="0" xfId="0" applyFont="1" applyFill="1" applyAlignment="1">
      <alignment horizontal="center"/>
    </xf>
    <xf numFmtId="1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164" fontId="11" fillId="0" borderId="0" xfId="1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F33"/>
      <color rgb="FF1323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2344149</xdr:colOff>
      <xdr:row>17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2344149" cy="3724275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1</xdr:row>
      <xdr:rowOff>0</xdr:rowOff>
    </xdr:from>
    <xdr:to>
      <xdr:col>15</xdr:col>
      <xdr:colOff>1730</xdr:colOff>
      <xdr:row>3</xdr:row>
      <xdr:rowOff>46800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5" y="190500"/>
          <a:ext cx="1440005" cy="5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379524</xdr:colOff>
      <xdr:row>51</xdr:row>
      <xdr:rowOff>160690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09524" cy="9876190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eb.ma.utexas.edu/users/davis/375/popecol/tables/f0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8"/>
  <sheetViews>
    <sheetView tabSelected="1" workbookViewId="0">
      <selection activeCell="O39" sqref="O39"/>
    </sheetView>
  </sheetViews>
  <sheetFormatPr defaultColWidth="11.453125" defaultRowHeight="14.5" x14ac:dyDescent="0.35"/>
  <cols>
    <col min="1" max="1" width="37.7265625" style="2" customWidth="1"/>
    <col min="2" max="2" width="20" style="2" customWidth="1"/>
    <col min="3" max="16384" width="11.453125" style="2"/>
  </cols>
  <sheetData>
    <row r="2" spans="2:15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1" x14ac:dyDescent="0.5">
      <c r="B3" s="3" t="s">
        <v>0</v>
      </c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</row>
    <row r="4" spans="2:15" ht="21" x14ac:dyDescent="0.5">
      <c r="B4" s="3" t="s">
        <v>1</v>
      </c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</row>
    <row r="5" spans="2:15" x14ac:dyDescent="0.35"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8.5" x14ac:dyDescent="0.45">
      <c r="B6" s="6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8.5" x14ac:dyDescent="0.45">
      <c r="B8" s="7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8.5" x14ac:dyDescent="0.45">
      <c r="B9" s="8" t="s">
        <v>4</v>
      </c>
      <c r="C9" s="8" t="s">
        <v>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</row>
    <row r="10" spans="2:15" ht="18.5" x14ac:dyDescent="0.45">
      <c r="B10" s="8" t="s">
        <v>6</v>
      </c>
      <c r="C10" s="8" t="s">
        <v>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"/>
    </row>
    <row r="11" spans="2:15" ht="18.5" x14ac:dyDescent="0.4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</row>
    <row r="12" spans="2:15" ht="18.5" x14ac:dyDescent="0.45">
      <c r="B12" s="7" t="s">
        <v>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"/>
    </row>
    <row r="13" spans="2:15" ht="18.5" x14ac:dyDescent="0.45">
      <c r="B13" s="8" t="s">
        <v>9</v>
      </c>
      <c r="C13" s="8" t="s">
        <v>10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"/>
    </row>
    <row r="14" spans="2:15" ht="18.5" x14ac:dyDescent="0.45">
      <c r="B14" s="8"/>
      <c r="C14" s="8" t="s">
        <v>11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"/>
    </row>
    <row r="15" spans="2:15" ht="18.5" x14ac:dyDescent="0.45">
      <c r="B15" s="8" t="s">
        <v>12</v>
      </c>
      <c r="C15" s="8" t="s">
        <v>13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"/>
    </row>
    <row r="16" spans="2:15" ht="18.5" x14ac:dyDescent="0.45">
      <c r="B16" s="8" t="s">
        <v>14</v>
      </c>
      <c r="C16" s="8" t="s">
        <v>15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"/>
    </row>
    <row r="17" spans="2:15" ht="18.5" x14ac:dyDescent="0.4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"/>
    </row>
    <row r="18" spans="2:15" ht="18.5" x14ac:dyDescent="0.45">
      <c r="B18" s="9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workbookViewId="0">
      <selection activeCell="A5" sqref="A5"/>
    </sheetView>
  </sheetViews>
  <sheetFormatPr defaultColWidth="11.453125" defaultRowHeight="13" x14ac:dyDescent="0.3"/>
  <cols>
    <col min="1" max="1" width="30.7265625" style="16" customWidth="1"/>
    <col min="2" max="2" width="98.453125" style="16" customWidth="1"/>
    <col min="3" max="16384" width="11.453125" style="16"/>
  </cols>
  <sheetData>
    <row r="1" spans="1:9" ht="23.25" customHeight="1" x14ac:dyDescent="0.3">
      <c r="A1" s="14" t="s">
        <v>16</v>
      </c>
      <c r="B1" s="14" t="s">
        <v>17</v>
      </c>
      <c r="C1" s="15"/>
      <c r="D1" s="15"/>
      <c r="E1" s="15"/>
      <c r="F1" s="15"/>
      <c r="G1" s="15"/>
      <c r="H1" s="15"/>
      <c r="I1" s="15"/>
    </row>
    <row r="2" spans="1:9" ht="30" customHeight="1" x14ac:dyDescent="0.3">
      <c r="A2" s="16" t="s">
        <v>18</v>
      </c>
      <c r="B2" s="16" t="s">
        <v>19</v>
      </c>
    </row>
    <row r="3" spans="1:9" ht="30" customHeight="1" x14ac:dyDescent="0.3">
      <c r="A3" s="16" t="s">
        <v>46</v>
      </c>
      <c r="B3" s="16" t="s">
        <v>47</v>
      </c>
    </row>
    <row r="4" spans="1:9" ht="30" customHeight="1" x14ac:dyDescent="0.3">
      <c r="A4" s="16" t="s">
        <v>50</v>
      </c>
      <c r="B4" s="16" t="s">
        <v>48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D44" sqref="A1:XFD1048576"/>
    </sheetView>
  </sheetViews>
  <sheetFormatPr defaultColWidth="10.81640625" defaultRowHeight="13" x14ac:dyDescent="0.3"/>
  <cols>
    <col min="1" max="1" width="14" style="20" customWidth="1"/>
    <col min="2" max="2" width="16.54296875" style="19" customWidth="1"/>
    <col min="3" max="3" width="18.453125" style="19" customWidth="1"/>
    <col min="4" max="16384" width="10.81640625" style="19"/>
  </cols>
  <sheetData>
    <row r="1" spans="1:3" x14ac:dyDescent="0.3">
      <c r="A1" s="17" t="s">
        <v>22</v>
      </c>
      <c r="B1" s="18" t="s">
        <v>20</v>
      </c>
      <c r="C1" s="17" t="s">
        <v>21</v>
      </c>
    </row>
    <row r="2" spans="1:3" x14ac:dyDescent="0.3">
      <c r="A2" s="20">
        <v>1</v>
      </c>
      <c r="B2" s="19" t="s">
        <v>23</v>
      </c>
      <c r="C2" s="20">
        <v>47</v>
      </c>
    </row>
    <row r="3" spans="1:3" x14ac:dyDescent="0.3">
      <c r="A3" s="20">
        <v>2</v>
      </c>
      <c r="B3" s="19" t="s">
        <v>23</v>
      </c>
      <c r="C3" s="20">
        <v>39</v>
      </c>
    </row>
    <row r="4" spans="1:3" x14ac:dyDescent="0.3">
      <c r="A4" s="20">
        <v>3</v>
      </c>
      <c r="B4" s="19" t="s">
        <v>23</v>
      </c>
      <c r="C4" s="20">
        <v>40</v>
      </c>
    </row>
    <row r="5" spans="1:3" x14ac:dyDescent="0.3">
      <c r="A5" s="20">
        <v>4</v>
      </c>
      <c r="B5" s="19" t="s">
        <v>23</v>
      </c>
      <c r="C5" s="20">
        <v>46</v>
      </c>
    </row>
    <row r="6" spans="1:3" x14ac:dyDescent="0.3">
      <c r="A6" s="20">
        <v>5</v>
      </c>
      <c r="B6" s="19" t="s">
        <v>23</v>
      </c>
      <c r="C6" s="20">
        <v>45</v>
      </c>
    </row>
    <row r="7" spans="1:3" x14ac:dyDescent="0.3">
      <c r="A7" s="20">
        <v>6</v>
      </c>
      <c r="B7" s="19" t="s">
        <v>24</v>
      </c>
      <c r="C7" s="20">
        <v>68</v>
      </c>
    </row>
    <row r="8" spans="1:3" x14ac:dyDescent="0.3">
      <c r="A8" s="20">
        <v>7</v>
      </c>
      <c r="B8" s="19" t="s">
        <v>24</v>
      </c>
      <c r="C8" s="20">
        <v>65</v>
      </c>
    </row>
    <row r="9" spans="1:3" x14ac:dyDescent="0.3">
      <c r="A9" s="20">
        <v>8</v>
      </c>
      <c r="B9" s="19" t="s">
        <v>24</v>
      </c>
      <c r="C9" s="20">
        <v>63</v>
      </c>
    </row>
    <row r="10" spans="1:3" x14ac:dyDescent="0.3">
      <c r="A10" s="20">
        <v>9</v>
      </c>
      <c r="B10" s="19" t="s">
        <v>24</v>
      </c>
      <c r="C10" s="20">
        <v>59</v>
      </c>
    </row>
    <row r="11" spans="1:3" x14ac:dyDescent="0.3">
      <c r="A11" s="20">
        <v>10</v>
      </c>
      <c r="B11" s="19" t="s">
        <v>24</v>
      </c>
      <c r="C11" s="20">
        <v>67</v>
      </c>
    </row>
    <row r="12" spans="1:3" x14ac:dyDescent="0.3">
      <c r="A12" s="20">
        <v>11</v>
      </c>
      <c r="B12" s="19" t="s">
        <v>25</v>
      </c>
      <c r="C12" s="20">
        <v>59</v>
      </c>
    </row>
    <row r="13" spans="1:3" x14ac:dyDescent="0.3">
      <c r="A13" s="20">
        <v>12</v>
      </c>
      <c r="B13" s="19" t="s">
        <v>25</v>
      </c>
      <c r="C13" s="20">
        <v>50</v>
      </c>
    </row>
    <row r="14" spans="1:3" x14ac:dyDescent="0.3">
      <c r="A14" s="20">
        <v>13</v>
      </c>
      <c r="B14" s="19" t="s">
        <v>25</v>
      </c>
      <c r="C14" s="20">
        <v>51</v>
      </c>
    </row>
    <row r="15" spans="1:3" x14ac:dyDescent="0.3">
      <c r="A15" s="20">
        <v>14</v>
      </c>
      <c r="B15" s="19" t="s">
        <v>25</v>
      </c>
      <c r="C15" s="20">
        <v>48</v>
      </c>
    </row>
    <row r="16" spans="1:3" x14ac:dyDescent="0.3">
      <c r="A16" s="20">
        <v>15</v>
      </c>
      <c r="B16" s="19" t="s">
        <v>25</v>
      </c>
      <c r="C16" s="20">
        <v>53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topLeftCell="B1" workbookViewId="0">
      <selection activeCell="J8" sqref="J8"/>
    </sheetView>
  </sheetViews>
  <sheetFormatPr defaultColWidth="10.81640625" defaultRowHeight="13" x14ac:dyDescent="0.3"/>
  <cols>
    <col min="1" max="1" width="14" style="20" customWidth="1"/>
    <col min="2" max="2" width="16.54296875" style="19" customWidth="1"/>
    <col min="3" max="3" width="18.453125" style="19" customWidth="1"/>
    <col min="4" max="4" width="13.81640625" style="20" customWidth="1"/>
    <col min="5" max="5" width="10.81640625" style="19"/>
    <col min="6" max="6" width="22.81640625" style="20" customWidth="1"/>
    <col min="7" max="7" width="24.26953125" style="20" customWidth="1"/>
    <col min="8" max="8" width="21.1796875" style="19" customWidth="1"/>
    <col min="9" max="9" width="10.81640625" style="19"/>
    <col min="10" max="10" width="30.7265625" style="19" customWidth="1"/>
    <col min="11" max="16384" width="10.81640625" style="19"/>
  </cols>
  <sheetData>
    <row r="1" spans="1:12" x14ac:dyDescent="0.3">
      <c r="A1" s="17" t="s">
        <v>22</v>
      </c>
      <c r="B1" s="18" t="s">
        <v>20</v>
      </c>
      <c r="C1" s="17" t="s">
        <v>21</v>
      </c>
      <c r="D1" s="21" t="s">
        <v>29</v>
      </c>
      <c r="E1" s="21" t="s">
        <v>31</v>
      </c>
      <c r="F1" s="21" t="s">
        <v>32</v>
      </c>
      <c r="G1" s="21" t="s">
        <v>34</v>
      </c>
      <c r="H1" s="21" t="s">
        <v>33</v>
      </c>
      <c r="J1" s="22" t="s">
        <v>26</v>
      </c>
      <c r="K1" s="23"/>
      <c r="L1" s="24"/>
    </row>
    <row r="2" spans="1:12" x14ac:dyDescent="0.3">
      <c r="A2" s="20">
        <v>1</v>
      </c>
      <c r="B2" s="19" t="s">
        <v>23</v>
      </c>
      <c r="C2" s="20">
        <v>47</v>
      </c>
      <c r="D2" s="25">
        <f>K2</f>
        <v>43.4</v>
      </c>
      <c r="E2" s="25">
        <f>$K$5</f>
        <v>53.333333333333336</v>
      </c>
      <c r="F2" s="26">
        <f>(C2-E2)^2</f>
        <v>40.111111111111143</v>
      </c>
      <c r="G2" s="26">
        <f>(D2-E2)^2</f>
        <v>98.671111111111188</v>
      </c>
      <c r="H2" s="26">
        <f>(C2-D2)^2</f>
        <v>12.96000000000001</v>
      </c>
      <c r="J2" s="19" t="s">
        <v>23</v>
      </c>
      <c r="K2" s="27">
        <f>AVERAGE(C2:C6)</f>
        <v>43.4</v>
      </c>
    </row>
    <row r="3" spans="1:12" x14ac:dyDescent="0.3">
      <c r="A3" s="20">
        <v>2</v>
      </c>
      <c r="B3" s="19" t="s">
        <v>23</v>
      </c>
      <c r="C3" s="20">
        <v>39</v>
      </c>
      <c r="D3" s="25">
        <f>K2</f>
        <v>43.4</v>
      </c>
      <c r="E3" s="25">
        <f t="shared" ref="E3:E16" si="0">$K$5</f>
        <v>53.333333333333336</v>
      </c>
      <c r="F3" s="26">
        <f t="shared" ref="F3:F16" si="1">(C3-E3)^2</f>
        <v>205.44444444444451</v>
      </c>
      <c r="G3" s="26">
        <f t="shared" ref="G3:G16" si="2">(D3-E3)^2</f>
        <v>98.671111111111188</v>
      </c>
      <c r="H3" s="26">
        <f t="shared" ref="H3:H16" si="3">(C3-D3)^2</f>
        <v>19.359999999999989</v>
      </c>
      <c r="J3" s="19" t="s">
        <v>27</v>
      </c>
      <c r="K3" s="27">
        <f>AVERAGE(C7:C11)</f>
        <v>64.400000000000006</v>
      </c>
    </row>
    <row r="4" spans="1:12" x14ac:dyDescent="0.3">
      <c r="A4" s="20">
        <v>3</v>
      </c>
      <c r="B4" s="19" t="s">
        <v>23</v>
      </c>
      <c r="C4" s="20">
        <v>40</v>
      </c>
      <c r="D4" s="25">
        <f>K2</f>
        <v>43.4</v>
      </c>
      <c r="E4" s="25">
        <f t="shared" si="0"/>
        <v>53.333333333333336</v>
      </c>
      <c r="F4" s="26">
        <f t="shared" si="1"/>
        <v>177.77777777777783</v>
      </c>
      <c r="G4" s="26">
        <f t="shared" si="2"/>
        <v>98.671111111111188</v>
      </c>
      <c r="H4" s="26">
        <f t="shared" si="3"/>
        <v>11.55999999999999</v>
      </c>
      <c r="J4" s="28" t="s">
        <v>25</v>
      </c>
      <c r="K4" s="29">
        <f>AVERAGE(C12:C16)</f>
        <v>52.2</v>
      </c>
    </row>
    <row r="5" spans="1:12" x14ac:dyDescent="0.3">
      <c r="A5" s="20">
        <v>4</v>
      </c>
      <c r="B5" s="19" t="s">
        <v>23</v>
      </c>
      <c r="C5" s="20">
        <v>46</v>
      </c>
      <c r="D5" s="25">
        <f>K2</f>
        <v>43.4</v>
      </c>
      <c r="E5" s="25">
        <f t="shared" si="0"/>
        <v>53.333333333333336</v>
      </c>
      <c r="F5" s="26">
        <f t="shared" si="1"/>
        <v>53.777777777777814</v>
      </c>
      <c r="G5" s="26">
        <f t="shared" si="2"/>
        <v>98.671111111111188</v>
      </c>
      <c r="H5" s="26">
        <f t="shared" si="3"/>
        <v>6.7600000000000078</v>
      </c>
      <c r="J5" s="19" t="s">
        <v>28</v>
      </c>
      <c r="K5" s="27">
        <f>AVERAGE(C2:C16)</f>
        <v>53.333333333333336</v>
      </c>
    </row>
    <row r="6" spans="1:12" x14ac:dyDescent="0.3">
      <c r="A6" s="20">
        <v>5</v>
      </c>
      <c r="B6" s="19" t="s">
        <v>23</v>
      </c>
      <c r="C6" s="20">
        <v>45</v>
      </c>
      <c r="D6" s="25">
        <f>K2</f>
        <v>43.4</v>
      </c>
      <c r="E6" s="25">
        <f t="shared" si="0"/>
        <v>53.333333333333336</v>
      </c>
      <c r="F6" s="26">
        <f t="shared" si="1"/>
        <v>69.444444444444485</v>
      </c>
      <c r="G6" s="26">
        <f t="shared" si="2"/>
        <v>98.671111111111188</v>
      </c>
      <c r="H6" s="26">
        <f t="shared" si="3"/>
        <v>2.5600000000000045</v>
      </c>
    </row>
    <row r="7" spans="1:12" x14ac:dyDescent="0.3">
      <c r="A7" s="20">
        <v>6</v>
      </c>
      <c r="B7" s="19" t="s">
        <v>24</v>
      </c>
      <c r="C7" s="20">
        <v>68</v>
      </c>
      <c r="D7" s="25">
        <f>K3</f>
        <v>64.400000000000006</v>
      </c>
      <c r="E7" s="25">
        <f t="shared" si="0"/>
        <v>53.333333333333336</v>
      </c>
      <c r="F7" s="26">
        <f t="shared" si="1"/>
        <v>215.11111111111103</v>
      </c>
      <c r="G7" s="26">
        <f t="shared" si="2"/>
        <v>122.47111111111118</v>
      </c>
      <c r="H7" s="26">
        <f t="shared" si="3"/>
        <v>12.959999999999958</v>
      </c>
      <c r="J7" s="22" t="s">
        <v>49</v>
      </c>
      <c r="K7" s="23"/>
      <c r="L7" s="23"/>
    </row>
    <row r="8" spans="1:12" x14ac:dyDescent="0.3">
      <c r="A8" s="20">
        <v>7</v>
      </c>
      <c r="B8" s="19" t="s">
        <v>24</v>
      </c>
      <c r="C8" s="20">
        <v>65</v>
      </c>
      <c r="D8" s="25">
        <f>K3</f>
        <v>64.400000000000006</v>
      </c>
      <c r="E8" s="25">
        <f t="shared" si="0"/>
        <v>53.333333333333336</v>
      </c>
      <c r="F8" s="26">
        <f t="shared" si="1"/>
        <v>136.11111111111106</v>
      </c>
      <c r="G8" s="26">
        <f t="shared" si="2"/>
        <v>122.47111111111118</v>
      </c>
      <c r="H8" s="26">
        <f t="shared" si="3"/>
        <v>0.35999999999999316</v>
      </c>
      <c r="J8" s="19" t="s">
        <v>23</v>
      </c>
      <c r="K8" s="27">
        <f>K2-$K$5</f>
        <v>-9.9333333333333371</v>
      </c>
    </row>
    <row r="9" spans="1:12" x14ac:dyDescent="0.3">
      <c r="A9" s="20">
        <v>8</v>
      </c>
      <c r="B9" s="19" t="s">
        <v>24</v>
      </c>
      <c r="C9" s="20">
        <v>63</v>
      </c>
      <c r="D9" s="25">
        <f>K3</f>
        <v>64.400000000000006</v>
      </c>
      <c r="E9" s="25">
        <f t="shared" si="0"/>
        <v>53.333333333333336</v>
      </c>
      <c r="F9" s="26">
        <f t="shared" si="1"/>
        <v>93.4444444444444</v>
      </c>
      <c r="G9" s="26">
        <f t="shared" si="2"/>
        <v>122.47111111111118</v>
      </c>
      <c r="H9" s="26">
        <f t="shared" si="3"/>
        <v>1.960000000000016</v>
      </c>
      <c r="J9" s="19" t="s">
        <v>27</v>
      </c>
      <c r="K9" s="27">
        <f t="shared" ref="K9:K10" si="4">K3-$K$5</f>
        <v>11.06666666666667</v>
      </c>
    </row>
    <row r="10" spans="1:12" x14ac:dyDescent="0.3">
      <c r="A10" s="20">
        <v>9</v>
      </c>
      <c r="B10" s="19" t="s">
        <v>24</v>
      </c>
      <c r="C10" s="20">
        <v>59</v>
      </c>
      <c r="D10" s="25">
        <f>K3</f>
        <v>64.400000000000006</v>
      </c>
      <c r="E10" s="25">
        <f t="shared" si="0"/>
        <v>53.333333333333336</v>
      </c>
      <c r="F10" s="26">
        <f t="shared" si="1"/>
        <v>32.111111111111086</v>
      </c>
      <c r="G10" s="26">
        <f t="shared" si="2"/>
        <v>122.47111111111118</v>
      </c>
      <c r="H10" s="26">
        <f t="shared" si="3"/>
        <v>29.160000000000061</v>
      </c>
      <c r="J10" s="19" t="s">
        <v>25</v>
      </c>
      <c r="K10" s="27">
        <f t="shared" si="4"/>
        <v>-1.1333333333333329</v>
      </c>
    </row>
    <row r="11" spans="1:12" x14ac:dyDescent="0.3">
      <c r="A11" s="20">
        <v>10</v>
      </c>
      <c r="B11" s="19" t="s">
        <v>24</v>
      </c>
      <c r="C11" s="20">
        <v>67</v>
      </c>
      <c r="D11" s="25">
        <f>K3</f>
        <v>64.400000000000006</v>
      </c>
      <c r="E11" s="25">
        <f t="shared" si="0"/>
        <v>53.333333333333336</v>
      </c>
      <c r="F11" s="26">
        <f t="shared" si="1"/>
        <v>186.77777777777771</v>
      </c>
      <c r="G11" s="26">
        <f t="shared" si="2"/>
        <v>122.47111111111118</v>
      </c>
      <c r="H11" s="26">
        <f t="shared" si="3"/>
        <v>6.7599999999999705</v>
      </c>
    </row>
    <row r="12" spans="1:12" x14ac:dyDescent="0.3">
      <c r="A12" s="20">
        <v>11</v>
      </c>
      <c r="B12" s="19" t="s">
        <v>25</v>
      </c>
      <c r="C12" s="20">
        <v>59</v>
      </c>
      <c r="D12" s="25">
        <f>K4</f>
        <v>52.2</v>
      </c>
      <c r="E12" s="25">
        <f t="shared" si="0"/>
        <v>53.333333333333336</v>
      </c>
      <c r="F12" s="26">
        <f t="shared" si="1"/>
        <v>32.111111111111086</v>
      </c>
      <c r="G12" s="26">
        <f t="shared" si="2"/>
        <v>1.2844444444444434</v>
      </c>
      <c r="H12" s="26">
        <f t="shared" si="3"/>
        <v>46.239999999999959</v>
      </c>
    </row>
    <row r="13" spans="1:12" x14ac:dyDescent="0.3">
      <c r="A13" s="20">
        <v>12</v>
      </c>
      <c r="B13" s="19" t="s">
        <v>25</v>
      </c>
      <c r="C13" s="20">
        <v>50</v>
      </c>
      <c r="D13" s="25">
        <f>K4</f>
        <v>52.2</v>
      </c>
      <c r="E13" s="25">
        <f t="shared" si="0"/>
        <v>53.333333333333336</v>
      </c>
      <c r="F13" s="26">
        <f t="shared" si="1"/>
        <v>11.111111111111127</v>
      </c>
      <c r="G13" s="26">
        <f t="shared" si="2"/>
        <v>1.2844444444444434</v>
      </c>
      <c r="H13" s="26">
        <f t="shared" si="3"/>
        <v>4.8400000000000123</v>
      </c>
      <c r="J13" s="22" t="s">
        <v>34</v>
      </c>
      <c r="K13" s="22"/>
      <c r="L13" s="22"/>
    </row>
    <row r="14" spans="1:12" x14ac:dyDescent="0.3">
      <c r="A14" s="20">
        <v>13</v>
      </c>
      <c r="B14" s="19" t="s">
        <v>25</v>
      </c>
      <c r="C14" s="20">
        <v>51</v>
      </c>
      <c r="D14" s="25">
        <f>K4</f>
        <v>52.2</v>
      </c>
      <c r="E14" s="25">
        <f t="shared" si="0"/>
        <v>53.333333333333336</v>
      </c>
      <c r="F14" s="26">
        <f t="shared" si="1"/>
        <v>5.4444444444444553</v>
      </c>
      <c r="G14" s="26">
        <f t="shared" si="2"/>
        <v>1.2844444444444434</v>
      </c>
      <c r="H14" s="26">
        <f t="shared" si="3"/>
        <v>1.4400000000000068</v>
      </c>
      <c r="J14" s="15"/>
      <c r="K14" s="15"/>
      <c r="L14" s="30" t="s">
        <v>30</v>
      </c>
    </row>
    <row r="15" spans="1:12" x14ac:dyDescent="0.3">
      <c r="A15" s="20">
        <v>14</v>
      </c>
      <c r="B15" s="19" t="s">
        <v>25</v>
      </c>
      <c r="C15" s="20">
        <v>48</v>
      </c>
      <c r="D15" s="25">
        <f>K4</f>
        <v>52.2</v>
      </c>
      <c r="E15" s="25">
        <f t="shared" si="0"/>
        <v>53.333333333333336</v>
      </c>
      <c r="F15" s="26">
        <f t="shared" si="1"/>
        <v>28.444444444444471</v>
      </c>
      <c r="G15" s="26">
        <f t="shared" si="2"/>
        <v>1.2844444444444434</v>
      </c>
      <c r="H15" s="26">
        <f t="shared" si="3"/>
        <v>17.640000000000025</v>
      </c>
      <c r="J15" s="19" t="s">
        <v>23</v>
      </c>
      <c r="K15" s="27">
        <f>L15*(K2-$K$5)^2</f>
        <v>493.35555555555595</v>
      </c>
      <c r="L15" s="20">
        <v>5</v>
      </c>
    </row>
    <row r="16" spans="1:12" x14ac:dyDescent="0.3">
      <c r="A16" s="20">
        <v>15</v>
      </c>
      <c r="B16" s="28" t="s">
        <v>25</v>
      </c>
      <c r="C16" s="31">
        <v>53</v>
      </c>
      <c r="D16" s="32">
        <f>K4</f>
        <v>52.2</v>
      </c>
      <c r="E16" s="32">
        <f t="shared" si="0"/>
        <v>53.333333333333336</v>
      </c>
      <c r="F16" s="33">
        <f t="shared" si="1"/>
        <v>0.11111111111111269</v>
      </c>
      <c r="G16" s="33">
        <f t="shared" si="2"/>
        <v>1.2844444444444434</v>
      </c>
      <c r="H16" s="33">
        <f t="shared" si="3"/>
        <v>0.63999999999999546</v>
      </c>
      <c r="J16" s="19" t="s">
        <v>27</v>
      </c>
      <c r="K16" s="27">
        <f t="shared" ref="K16:K17" si="5">L16*(K3-$K$5)^2</f>
        <v>612.35555555555595</v>
      </c>
      <c r="L16" s="20">
        <v>5</v>
      </c>
    </row>
    <row r="17" spans="6:13" x14ac:dyDescent="0.3">
      <c r="F17" s="26">
        <f>SUM(F2:F16)</f>
        <v>1287.333333333333</v>
      </c>
      <c r="G17" s="26">
        <f>SUM(G2:G16)</f>
        <v>1112.1333333333343</v>
      </c>
      <c r="H17" s="26">
        <f>SUM(H2:H16)</f>
        <v>175.2</v>
      </c>
      <c r="J17" s="19" t="s">
        <v>25</v>
      </c>
      <c r="K17" s="27">
        <f t="shared" si="5"/>
        <v>6.4222222222222172</v>
      </c>
      <c r="L17" s="20">
        <v>5</v>
      </c>
    </row>
    <row r="18" spans="6:13" x14ac:dyDescent="0.3">
      <c r="K18" s="27"/>
    </row>
    <row r="19" spans="6:13" x14ac:dyDescent="0.3">
      <c r="J19" s="34"/>
      <c r="K19" s="35"/>
      <c r="L19" s="34"/>
      <c r="M19" s="34"/>
    </row>
    <row r="20" spans="6:13" x14ac:dyDescent="0.3">
      <c r="J20" s="22" t="s">
        <v>35</v>
      </c>
      <c r="K20" s="36"/>
      <c r="L20" s="36"/>
      <c r="M20" s="34"/>
    </row>
    <row r="21" spans="6:13" x14ac:dyDescent="0.3">
      <c r="J21" s="34" t="s">
        <v>38</v>
      </c>
      <c r="K21" s="19">
        <v>3</v>
      </c>
      <c r="L21" s="37">
        <v>3</v>
      </c>
      <c r="M21" s="34"/>
    </row>
    <row r="22" spans="6:13" x14ac:dyDescent="0.3">
      <c r="J22" s="34" t="s">
        <v>37</v>
      </c>
      <c r="K22" s="38">
        <v>5</v>
      </c>
      <c r="L22" s="39"/>
      <c r="M22" s="34"/>
    </row>
    <row r="23" spans="6:13" x14ac:dyDescent="0.3">
      <c r="J23" s="34" t="s">
        <v>39</v>
      </c>
      <c r="K23" s="38">
        <f>K21-1</f>
        <v>2</v>
      </c>
      <c r="L23" s="39"/>
      <c r="M23" s="34"/>
    </row>
    <row r="24" spans="6:13" x14ac:dyDescent="0.3">
      <c r="J24" s="34" t="s">
        <v>40</v>
      </c>
      <c r="K24" s="19">
        <f>15-K21</f>
        <v>12</v>
      </c>
      <c r="L24" s="39"/>
      <c r="M24" s="34"/>
    </row>
    <row r="25" spans="6:13" x14ac:dyDescent="0.3">
      <c r="J25" s="34" t="s">
        <v>41</v>
      </c>
      <c r="K25" s="35">
        <f>G17/K23</f>
        <v>556.06666666666717</v>
      </c>
      <c r="L25" s="34"/>
      <c r="M25" s="34"/>
    </row>
    <row r="26" spans="6:13" x14ac:dyDescent="0.3">
      <c r="J26" s="34" t="s">
        <v>42</v>
      </c>
      <c r="K26" s="35">
        <f>H17/K24</f>
        <v>14.6</v>
      </c>
    </row>
    <row r="27" spans="6:13" x14ac:dyDescent="0.3">
      <c r="J27" s="34" t="s">
        <v>36</v>
      </c>
      <c r="K27" s="27">
        <f>K25/K26</f>
        <v>38.086757990867618</v>
      </c>
    </row>
    <row r="28" spans="6:13" x14ac:dyDescent="0.3">
      <c r="J28" s="34" t="s">
        <v>43</v>
      </c>
      <c r="K28" s="27">
        <v>3.89</v>
      </c>
    </row>
    <row r="29" spans="6:13" x14ac:dyDescent="0.3">
      <c r="J29" s="34" t="s">
        <v>45</v>
      </c>
      <c r="K29" s="40">
        <f>G17/F17</f>
        <v>0.86390471258415424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D53"/>
  <sheetViews>
    <sheetView workbookViewId="0">
      <selection activeCell="S49" sqref="S49"/>
    </sheetView>
  </sheetViews>
  <sheetFormatPr defaultColWidth="11.453125" defaultRowHeight="14.5" x14ac:dyDescent="0.35"/>
  <cols>
    <col min="1" max="16384" width="11.453125" style="12"/>
  </cols>
  <sheetData>
    <row r="5" spans="2:4" x14ac:dyDescent="0.35">
      <c r="B5" s="10"/>
      <c r="C5" s="10"/>
      <c r="D5" s="11"/>
    </row>
    <row r="6" spans="2:4" x14ac:dyDescent="0.35">
      <c r="B6" s="10"/>
      <c r="C6" s="10"/>
      <c r="D6" s="11"/>
    </row>
    <row r="7" spans="2:4" x14ac:dyDescent="0.35">
      <c r="B7" s="11"/>
      <c r="C7" s="11"/>
      <c r="D7" s="11"/>
    </row>
    <row r="53" spans="1:1" x14ac:dyDescent="0.35">
      <c r="A53" s="13" t="s">
        <v>44</v>
      </c>
    </row>
  </sheetData>
  <hyperlinks>
    <hyperlink ref="A53" r:id="rId1" xr:uid="{00000000-0004-0000-0400-000000000000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disclaimer</vt:lpstr>
      <vt:lpstr>table of content</vt:lpstr>
      <vt:lpstr>data</vt:lpstr>
      <vt:lpstr>SS and F-test</vt:lpstr>
      <vt:lpstr>F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Backhaus; Bernd Erichson; Sonja Gensler; Rolf Weiber; Thomas Weiber</dc:creator>
  <cp:lastModifiedBy>Gensler, Sonja</cp:lastModifiedBy>
  <dcterms:created xsi:type="dcterms:W3CDTF">2020-04-29T11:54:38Z</dcterms:created>
  <dcterms:modified xsi:type="dcterms:W3CDTF">2021-09-16T08:57:52Z</dcterms:modified>
</cp:coreProperties>
</file>